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64011"/>
  <mc:AlternateContent xmlns:mc="http://schemas.openxmlformats.org/markup-compatibility/2006">
    <mc:Choice Requires="x15">
      <x15ac:absPath xmlns:x15ac="http://schemas.microsoft.com/office/spreadsheetml/2010/11/ac" url="W:\TODOS OS CONVENIOS\2. EM ANDAMENTO\69 - BANHEIROS NO PARQUE ECOLÓGICO ANTÔNIO PARENTI\2 - Arquivos abertos\"/>
    </mc:Choice>
  </mc:AlternateContent>
  <bookViews>
    <workbookView xWindow="0" yWindow="0" windowWidth="28800" windowHeight="12210"/>
  </bookViews>
  <sheets>
    <sheet name="Orçamento Sintético" sheetId="1" r:id="rId1"/>
    <sheet name="CRONOGRAMA" sheetId="2" r:id="rId2"/>
  </sheets>
  <definedNames>
    <definedName name="_xlnm.Print_Area" localSheetId="0">'Orçamento Sintético'!$A$1:$N$172</definedName>
    <definedName name="_xlnm.Print_Titles" localSheetId="0">'Orçamento Sintético'!$1:$14</definedName>
  </definedNames>
  <calcPr calcId="162913" fullPrecision="0"/>
</workbook>
</file>

<file path=xl/calcChain.xml><?xml version="1.0" encoding="utf-8"?>
<calcChain xmlns="http://schemas.openxmlformats.org/spreadsheetml/2006/main">
  <c r="N37" i="2" l="1"/>
  <c r="F134" i="1"/>
  <c r="F153" i="1"/>
  <c r="F156" i="1"/>
  <c r="L160" i="1" l="1"/>
  <c r="F162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3" i="1"/>
  <c r="L44" i="1"/>
  <c r="L45" i="1"/>
  <c r="L46" i="1"/>
  <c r="L47" i="1"/>
  <c r="L48" i="1"/>
  <c r="L51" i="1"/>
  <c r="L52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90" i="1"/>
  <c r="L91" i="1"/>
  <c r="L92" i="1"/>
  <c r="L93" i="1"/>
  <c r="L95" i="1"/>
  <c r="L96" i="1"/>
  <c r="L97" i="1"/>
  <c r="L98" i="1"/>
  <c r="L99" i="1"/>
  <c r="L100" i="1"/>
  <c r="L102" i="1"/>
  <c r="L103" i="1"/>
  <c r="L104" i="1"/>
  <c r="L105" i="1"/>
  <c r="L106" i="1"/>
  <c r="L108" i="1"/>
  <c r="L109" i="1"/>
  <c r="L110" i="1"/>
  <c r="L111" i="1"/>
  <c r="L112" i="1"/>
  <c r="L113" i="1"/>
  <c r="L114" i="1"/>
  <c r="L116" i="1"/>
  <c r="L117" i="1"/>
  <c r="L118" i="1"/>
  <c r="L119" i="1"/>
  <c r="L120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6" i="1"/>
  <c r="L137" i="1"/>
  <c r="L138" i="1"/>
  <c r="L139" i="1"/>
  <c r="L140" i="1"/>
  <c r="L141" i="1"/>
  <c r="L143" i="1"/>
  <c r="L144" i="1"/>
  <c r="L145" i="1"/>
  <c r="L147" i="1"/>
  <c r="L148" i="1"/>
  <c r="L149" i="1"/>
  <c r="L150" i="1"/>
  <c r="L151" i="1"/>
  <c r="L152" i="1"/>
  <c r="L153" i="1"/>
  <c r="L156" i="1"/>
  <c r="L157" i="1"/>
  <c r="L158" i="1"/>
  <c r="L161" i="1"/>
  <c r="L162" i="1"/>
  <c r="L163" i="1"/>
  <c r="L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51" i="1"/>
  <c r="J52" i="1"/>
  <c r="J54" i="1"/>
  <c r="J55" i="1"/>
  <c r="J56" i="1"/>
  <c r="J57" i="1"/>
  <c r="J58" i="1"/>
  <c r="J59" i="1"/>
  <c r="J60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90" i="1"/>
  <c r="J91" i="1"/>
  <c r="J92" i="1"/>
  <c r="J93" i="1"/>
  <c r="J95" i="1"/>
  <c r="J96" i="1"/>
  <c r="J97" i="1"/>
  <c r="J98" i="1"/>
  <c r="J99" i="1"/>
  <c r="J100" i="1"/>
  <c r="J102" i="1"/>
  <c r="J103" i="1"/>
  <c r="J104" i="1"/>
  <c r="J105" i="1"/>
  <c r="J106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3" i="1"/>
  <c r="J144" i="1"/>
  <c r="J145" i="1"/>
  <c r="J147" i="1"/>
  <c r="J148" i="1"/>
  <c r="J149" i="1"/>
  <c r="J150" i="1"/>
  <c r="J151" i="1"/>
  <c r="J152" i="1"/>
  <c r="J153" i="1"/>
  <c r="J154" i="1"/>
  <c r="J156" i="1"/>
  <c r="J157" i="1"/>
  <c r="J158" i="1"/>
  <c r="J160" i="1"/>
  <c r="J161" i="1"/>
  <c r="J162" i="1"/>
  <c r="J163" i="1"/>
  <c r="J16" i="1"/>
  <c r="N44" i="2" l="1"/>
  <c r="Q36" i="2" l="1"/>
  <c r="Q34" i="2"/>
  <c r="Q32" i="2"/>
  <c r="Q30" i="2"/>
  <c r="Q28" i="2"/>
  <c r="Q26" i="2"/>
  <c r="Q24" i="2"/>
  <c r="Q22" i="2"/>
  <c r="Q20" i="2"/>
  <c r="Q18" i="2"/>
  <c r="Q16" i="2"/>
  <c r="Q14" i="2"/>
  <c r="L9" i="2"/>
  <c r="P18" i="1" l="1"/>
  <c r="P19" i="1"/>
  <c r="P20" i="1"/>
  <c r="P25" i="1"/>
  <c r="P26" i="1"/>
  <c r="P31" i="1"/>
  <c r="P34" i="1"/>
  <c r="P35" i="1"/>
  <c r="P36" i="1"/>
  <c r="P42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4" i="1"/>
  <c r="P135" i="1"/>
  <c r="P142" i="1"/>
  <c r="P146" i="1"/>
  <c r="P152" i="1"/>
  <c r="P155" i="1"/>
  <c r="P159" i="1"/>
  <c r="P160" i="1"/>
  <c r="P161" i="1"/>
  <c r="A11" i="2" l="1"/>
  <c r="A10" i="2"/>
  <c r="A9" i="2"/>
  <c r="A8" i="2"/>
  <c r="B36" i="2"/>
  <c r="B34" i="2"/>
  <c r="B32" i="2"/>
  <c r="B30" i="2"/>
  <c r="B28" i="2"/>
  <c r="B26" i="2"/>
  <c r="B24" i="2"/>
  <c r="B22" i="2"/>
  <c r="B20" i="2"/>
  <c r="B18" i="2"/>
  <c r="B16" i="2"/>
  <c r="B14" i="2"/>
  <c r="A30" i="2"/>
  <c r="A32" i="2"/>
  <c r="A34" i="2"/>
  <c r="A36" i="2"/>
  <c r="A28" i="2"/>
  <c r="A26" i="2"/>
  <c r="A24" i="2"/>
  <c r="A22" i="2"/>
  <c r="A20" i="2"/>
  <c r="A18" i="2"/>
  <c r="A16" i="2"/>
  <c r="A14" i="2"/>
  <c r="K160" i="1" l="1"/>
  <c r="M160" i="1" s="1"/>
  <c r="K161" i="1" l="1"/>
  <c r="M161" i="1" s="1"/>
  <c r="K18" i="1"/>
  <c r="M18" i="1" s="1"/>
  <c r="K19" i="1"/>
  <c r="M19" i="1" s="1"/>
  <c r="F133" i="1"/>
  <c r="P133" i="1" s="1"/>
  <c r="F131" i="1"/>
  <c r="P131" i="1" s="1"/>
  <c r="F21" i="1"/>
  <c r="K118" i="1"/>
  <c r="M118" i="1" s="1"/>
  <c r="K119" i="1"/>
  <c r="M119" i="1" s="1"/>
  <c r="K96" i="1"/>
  <c r="M96" i="1" s="1"/>
  <c r="K97" i="1"/>
  <c r="M97" i="1" s="1"/>
  <c r="K98" i="1"/>
  <c r="M98" i="1" s="1"/>
  <c r="K99" i="1"/>
  <c r="M99" i="1" s="1"/>
  <c r="K100" i="1"/>
  <c r="M100" i="1" s="1"/>
  <c r="K124" i="1"/>
  <c r="M124" i="1" s="1"/>
  <c r="K125" i="1"/>
  <c r="M125" i="1" s="1"/>
  <c r="K126" i="1"/>
  <c r="M126" i="1" s="1"/>
  <c r="K127" i="1"/>
  <c r="M127" i="1" s="1"/>
  <c r="K128" i="1"/>
  <c r="M128" i="1" s="1"/>
  <c r="K129" i="1"/>
  <c r="M129" i="1" s="1"/>
  <c r="K130" i="1"/>
  <c r="M130" i="1" s="1"/>
  <c r="K134" i="1"/>
  <c r="M134" i="1" s="1"/>
  <c r="K122" i="1"/>
  <c r="M122" i="1" s="1"/>
  <c r="K123" i="1"/>
  <c r="M123" i="1" s="1"/>
  <c r="K131" i="1" l="1"/>
  <c r="M131" i="1" s="1"/>
  <c r="K133" i="1"/>
  <c r="M133" i="1" s="1"/>
  <c r="P21" i="1"/>
  <c r="F132" i="1"/>
  <c r="K21" i="1"/>
  <c r="M21" i="1" s="1"/>
  <c r="F145" i="1"/>
  <c r="P145" i="1" s="1"/>
  <c r="P132" i="1" l="1"/>
  <c r="K132" i="1"/>
  <c r="M132" i="1" s="1"/>
  <c r="F147" i="1"/>
  <c r="P147" i="1" s="1"/>
  <c r="K152" i="1"/>
  <c r="M152" i="1" s="1"/>
  <c r="M121" i="1" l="1"/>
  <c r="F157" i="1"/>
  <c r="F149" i="1"/>
  <c r="F148" i="1"/>
  <c r="K147" i="1"/>
  <c r="M147" i="1" s="1"/>
  <c r="K145" i="1"/>
  <c r="M145" i="1" s="1"/>
  <c r="F144" i="1"/>
  <c r="F143" i="1"/>
  <c r="F141" i="1"/>
  <c r="P141" i="1" s="1"/>
  <c r="F140" i="1"/>
  <c r="F139" i="1"/>
  <c r="P139" i="1" s="1"/>
  <c r="F138" i="1"/>
  <c r="P138" i="1" s="1"/>
  <c r="F136" i="1"/>
  <c r="K117" i="1"/>
  <c r="M117" i="1" s="1"/>
  <c r="K120" i="1"/>
  <c r="M120" i="1" s="1"/>
  <c r="K116" i="1"/>
  <c r="M116" i="1" s="1"/>
  <c r="K108" i="1"/>
  <c r="M108" i="1" s="1"/>
  <c r="K110" i="1"/>
  <c r="M110" i="1" s="1"/>
  <c r="K111" i="1"/>
  <c r="M111" i="1" s="1"/>
  <c r="K112" i="1"/>
  <c r="M112" i="1" s="1"/>
  <c r="K113" i="1"/>
  <c r="M113" i="1" s="1"/>
  <c r="K114" i="1"/>
  <c r="M114" i="1" s="1"/>
  <c r="K109" i="1"/>
  <c r="M109" i="1" s="1"/>
  <c r="K103" i="1"/>
  <c r="M103" i="1" s="1"/>
  <c r="K104" i="1"/>
  <c r="M104" i="1" s="1"/>
  <c r="K105" i="1"/>
  <c r="M105" i="1" s="1"/>
  <c r="K106" i="1"/>
  <c r="M106" i="1" s="1"/>
  <c r="K102" i="1"/>
  <c r="M102" i="1" s="1"/>
  <c r="K95" i="1"/>
  <c r="M95" i="1" s="1"/>
  <c r="K93" i="1"/>
  <c r="M93" i="1" s="1"/>
  <c r="K92" i="1"/>
  <c r="M92" i="1" s="1"/>
  <c r="K91" i="1"/>
  <c r="M91" i="1" s="1"/>
  <c r="K90" i="1"/>
  <c r="M90" i="1" s="1"/>
  <c r="K87" i="1"/>
  <c r="M87" i="1" s="1"/>
  <c r="K86" i="1"/>
  <c r="M86" i="1" s="1"/>
  <c r="K85" i="1"/>
  <c r="M85" i="1" s="1"/>
  <c r="K84" i="1"/>
  <c r="M84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82" i="1"/>
  <c r="M82" i="1" s="1"/>
  <c r="K63" i="1"/>
  <c r="M63" i="1" s="1"/>
  <c r="K64" i="1"/>
  <c r="M64" i="1" s="1"/>
  <c r="K65" i="1"/>
  <c r="M65" i="1" s="1"/>
  <c r="K66" i="1"/>
  <c r="M66" i="1" s="1"/>
  <c r="K62" i="1"/>
  <c r="M62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52" i="1"/>
  <c r="M52" i="1" s="1"/>
  <c r="K51" i="1"/>
  <c r="M51" i="1" s="1"/>
  <c r="F47" i="1"/>
  <c r="F46" i="1"/>
  <c r="F45" i="1"/>
  <c r="F43" i="1"/>
  <c r="F41" i="1"/>
  <c r="F40" i="1"/>
  <c r="F39" i="1"/>
  <c r="P39" i="1" s="1"/>
  <c r="F38" i="1"/>
  <c r="K36" i="1"/>
  <c r="M36" i="1" s="1"/>
  <c r="K34" i="1"/>
  <c r="M34" i="1" s="1"/>
  <c r="F33" i="1"/>
  <c r="F32" i="1"/>
  <c r="F30" i="1"/>
  <c r="F29" i="1"/>
  <c r="F27" i="1"/>
  <c r="K26" i="1"/>
  <c r="M26" i="1" s="1"/>
  <c r="F24" i="1"/>
  <c r="F23" i="1"/>
  <c r="F22" i="1"/>
  <c r="K48" i="1"/>
  <c r="M48" i="1" s="1"/>
  <c r="F17" i="1"/>
  <c r="F16" i="1"/>
  <c r="F44" i="1" l="1"/>
  <c r="P44" i="1" s="1"/>
  <c r="P43" i="1"/>
  <c r="P143" i="1"/>
  <c r="P45" i="1"/>
  <c r="K46" i="1"/>
  <c r="M46" i="1" s="1"/>
  <c r="P46" i="1"/>
  <c r="K17" i="1"/>
  <c r="M17" i="1" s="1"/>
  <c r="P17" i="1"/>
  <c r="P32" i="1"/>
  <c r="P149" i="1"/>
  <c r="P156" i="1"/>
  <c r="P38" i="1"/>
  <c r="K157" i="1"/>
  <c r="M157" i="1" s="1"/>
  <c r="P157" i="1"/>
  <c r="P162" i="1"/>
  <c r="P27" i="1"/>
  <c r="P29" i="1"/>
  <c r="K47" i="1"/>
  <c r="M47" i="1" s="1"/>
  <c r="P47" i="1"/>
  <c r="K33" i="1"/>
  <c r="M33" i="1" s="1"/>
  <c r="P33" i="1"/>
  <c r="P40" i="1"/>
  <c r="P140" i="1"/>
  <c r="K144" i="1"/>
  <c r="M144" i="1" s="1"/>
  <c r="P144" i="1"/>
  <c r="K16" i="1"/>
  <c r="M16" i="1" s="1"/>
  <c r="P16" i="1"/>
  <c r="P30" i="1"/>
  <c r="K148" i="1"/>
  <c r="M148" i="1" s="1"/>
  <c r="P148" i="1"/>
  <c r="K153" i="1"/>
  <c r="M153" i="1" s="1"/>
  <c r="P153" i="1"/>
  <c r="K136" i="1"/>
  <c r="M136" i="1" s="1"/>
  <c r="P136" i="1"/>
  <c r="P22" i="1"/>
  <c r="P23" i="1"/>
  <c r="P24" i="1"/>
  <c r="P41" i="1"/>
  <c r="F163" i="1"/>
  <c r="P163" i="1" s="1"/>
  <c r="F158" i="1"/>
  <c r="P158" i="1" s="1"/>
  <c r="K141" i="1"/>
  <c r="M141" i="1" s="1"/>
  <c r="K39" i="1"/>
  <c r="M39" i="1" s="1"/>
  <c r="K35" i="1"/>
  <c r="M35" i="1" s="1"/>
  <c r="K25" i="1"/>
  <c r="M25" i="1" s="1"/>
  <c r="K162" i="1"/>
  <c r="M162" i="1" s="1"/>
  <c r="K149" i="1"/>
  <c r="M149" i="1" s="1"/>
  <c r="F137" i="1"/>
  <c r="P137" i="1" s="1"/>
  <c r="F150" i="1"/>
  <c r="P150" i="1" s="1"/>
  <c r="K143" i="1"/>
  <c r="M143" i="1" s="1"/>
  <c r="K29" i="1"/>
  <c r="M29" i="1" s="1"/>
  <c r="K68" i="1"/>
  <c r="M68" i="1" s="1"/>
  <c r="K138" i="1"/>
  <c r="M138" i="1" s="1"/>
  <c r="F154" i="1"/>
  <c r="K40" i="1"/>
  <c r="M40" i="1" s="1"/>
  <c r="K139" i="1"/>
  <c r="M139" i="1" s="1"/>
  <c r="M94" i="1"/>
  <c r="K156" i="1"/>
  <c r="M156" i="1" s="1"/>
  <c r="K140" i="1"/>
  <c r="M140" i="1" s="1"/>
  <c r="K44" i="1"/>
  <c r="M44" i="1" s="1"/>
  <c r="K24" i="1"/>
  <c r="M24" i="1" s="1"/>
  <c r="K32" i="1"/>
  <c r="M32" i="1" s="1"/>
  <c r="K43" i="1"/>
  <c r="M43" i="1" s="1"/>
  <c r="K45" i="1"/>
  <c r="M45" i="1" s="1"/>
  <c r="F37" i="1"/>
  <c r="P37" i="1" s="1"/>
  <c r="K27" i="1"/>
  <c r="M27" i="1" s="1"/>
  <c r="K23" i="1"/>
  <c r="M23" i="1" s="1"/>
  <c r="F28" i="1"/>
  <c r="P28" i="1" s="1"/>
  <c r="K22" i="1"/>
  <c r="M22" i="1" s="1"/>
  <c r="K41" i="1"/>
  <c r="M41" i="1" s="1"/>
  <c r="K38" i="1"/>
  <c r="M38" i="1" s="1"/>
  <c r="K30" i="1"/>
  <c r="M30" i="1" s="1"/>
  <c r="P154" i="1" l="1"/>
  <c r="L154" i="1"/>
  <c r="K163" i="1"/>
  <c r="M163" i="1" s="1"/>
  <c r="M107" i="1"/>
  <c r="M50" i="1"/>
  <c r="M67" i="1"/>
  <c r="M115" i="1"/>
  <c r="M83" i="1"/>
  <c r="C24" i="2" s="1"/>
  <c r="M101" i="1"/>
  <c r="K137" i="1"/>
  <c r="M137" i="1" s="1"/>
  <c r="K150" i="1"/>
  <c r="M150" i="1" s="1"/>
  <c r="F151" i="1"/>
  <c r="P151" i="1" s="1"/>
  <c r="L166" i="1" s="1"/>
  <c r="M15" i="1"/>
  <c r="C14" i="2" s="1"/>
  <c r="K154" i="1"/>
  <c r="M154" i="1" s="1"/>
  <c r="K158" i="1"/>
  <c r="M158" i="1" s="1"/>
  <c r="M53" i="1"/>
  <c r="M89" i="1"/>
  <c r="M61" i="1"/>
  <c r="K28" i="1"/>
  <c r="M28" i="1" s="1"/>
  <c r="K37" i="1"/>
  <c r="M37" i="1" s="1"/>
  <c r="D15" i="2" l="1"/>
  <c r="N15" i="2"/>
  <c r="J25" i="2"/>
  <c r="L25" i="2"/>
  <c r="M88" i="1"/>
  <c r="C26" i="2" s="1"/>
  <c r="L15" i="2"/>
  <c r="J15" i="2"/>
  <c r="F15" i="2"/>
  <c r="H15" i="2"/>
  <c r="M142" i="1"/>
  <c r="C30" i="2" s="1"/>
  <c r="M42" i="1"/>
  <c r="C20" i="2" s="1"/>
  <c r="H21" i="2" s="1"/>
  <c r="M159" i="1"/>
  <c r="C36" i="2" s="1"/>
  <c r="M135" i="1"/>
  <c r="C28" i="2" s="1"/>
  <c r="L29" i="2" s="1"/>
  <c r="K151" i="1"/>
  <c r="M151" i="1" s="1"/>
  <c r="L164" i="1"/>
  <c r="M49" i="1"/>
  <c r="C22" i="2" s="1"/>
  <c r="L23" i="2" s="1"/>
  <c r="M20" i="1"/>
  <c r="C16" i="2" s="1"/>
  <c r="K164" i="1" l="1"/>
  <c r="N31" i="2"/>
  <c r="L31" i="2"/>
  <c r="L27" i="2"/>
  <c r="N27" i="2"/>
  <c r="L37" i="2"/>
  <c r="F37" i="2"/>
  <c r="J37" i="2"/>
  <c r="H37" i="2"/>
  <c r="D37" i="2"/>
  <c r="J29" i="2"/>
  <c r="H29" i="2"/>
  <c r="J27" i="2"/>
  <c r="H23" i="2"/>
  <c r="J23" i="2"/>
  <c r="J21" i="2"/>
  <c r="D17" i="2"/>
  <c r="F17" i="2"/>
  <c r="M146" i="1"/>
  <c r="C32" i="2" s="1"/>
  <c r="N33" i="2" s="1"/>
  <c r="M155" i="1"/>
  <c r="C34" i="2" s="1"/>
  <c r="N35" i="2" s="1"/>
  <c r="M31" i="1"/>
  <c r="N40" i="2" l="1"/>
  <c r="D40" i="2"/>
  <c r="D42" i="2" s="1"/>
  <c r="L33" i="2"/>
  <c r="M164" i="1"/>
  <c r="C18" i="2"/>
  <c r="F19" i="2" s="1"/>
  <c r="L167" i="1" l="1"/>
  <c r="L168" i="1" s="1"/>
  <c r="N16" i="1"/>
  <c r="L40" i="2"/>
  <c r="J19" i="2"/>
  <c r="C38" i="2"/>
  <c r="M32" i="2" s="1"/>
  <c r="N95" i="1"/>
  <c r="N120" i="1"/>
  <c r="N25" i="1"/>
  <c r="N37" i="1"/>
  <c r="N70" i="1"/>
  <c r="N86" i="1"/>
  <c r="N74" i="1"/>
  <c r="N139" i="1"/>
  <c r="N52" i="1"/>
  <c r="N109" i="1"/>
  <c r="N145" i="1"/>
  <c r="N59" i="1"/>
  <c r="N90" i="1"/>
  <c r="N113" i="1"/>
  <c r="N102" i="1"/>
  <c r="N123" i="1"/>
  <c r="N68" i="1"/>
  <c r="N114" i="1"/>
  <c r="N122" i="1"/>
  <c r="N162" i="1"/>
  <c r="N82" i="1"/>
  <c r="N128" i="1"/>
  <c r="N76" i="1"/>
  <c r="N157" i="1"/>
  <c r="N97" i="1"/>
  <c r="N47" i="1"/>
  <c r="N41" i="1"/>
  <c r="N116" i="1"/>
  <c r="N57" i="1"/>
  <c r="N40" i="1"/>
  <c r="N148" i="1"/>
  <c r="N56" i="1"/>
  <c r="N23" i="1"/>
  <c r="N79" i="1"/>
  <c r="N100" i="1"/>
  <c r="N64" i="1"/>
  <c r="N72" i="1"/>
  <c r="N111" i="1"/>
  <c r="N77" i="1"/>
  <c r="N30" i="1"/>
  <c r="N117" i="1"/>
  <c r="N134" i="1"/>
  <c r="N140" i="1"/>
  <c r="N136" i="1"/>
  <c r="N144" i="1"/>
  <c r="N75" i="1"/>
  <c r="N126" i="1"/>
  <c r="N151" i="1"/>
  <c r="N46" i="1"/>
  <c r="N22" i="1"/>
  <c r="N69" i="1"/>
  <c r="N99" i="1"/>
  <c r="N81" i="1"/>
  <c r="N138" i="1"/>
  <c r="N54" i="1"/>
  <c r="N28" i="1"/>
  <c r="N96" i="1"/>
  <c r="N98" i="1"/>
  <c r="N43" i="1"/>
  <c r="N80" i="1"/>
  <c r="N62" i="1"/>
  <c r="N93" i="1"/>
  <c r="N129" i="1"/>
  <c r="N119" i="1"/>
  <c r="N112" i="1"/>
  <c r="N143" i="1"/>
  <c r="N84" i="1"/>
  <c r="N27" i="1"/>
  <c r="N17" i="1"/>
  <c r="N39" i="1"/>
  <c r="N130" i="1"/>
  <c r="N161" i="1"/>
  <c r="N104" i="1"/>
  <c r="N33" i="1"/>
  <c r="N92" i="1"/>
  <c r="N137" i="1"/>
  <c r="N147" i="1"/>
  <c r="N87" i="1"/>
  <c r="N131" i="1"/>
  <c r="N160" i="1"/>
  <c r="N152" i="1"/>
  <c r="N154" i="1"/>
  <c r="N63" i="1"/>
  <c r="N103" i="1"/>
  <c r="N45" i="1"/>
  <c r="N38" i="1"/>
  <c r="N125" i="1"/>
  <c r="N78" i="1"/>
  <c r="N71" i="1"/>
  <c r="N149" i="1"/>
  <c r="N34" i="1"/>
  <c r="N133" i="1"/>
  <c r="N118" i="1"/>
  <c r="N48" i="1"/>
  <c r="N156" i="1"/>
  <c r="N55" i="1"/>
  <c r="N91" i="1"/>
  <c r="N35" i="1"/>
  <c r="N60" i="1"/>
  <c r="N108" i="1"/>
  <c r="N150" i="1"/>
  <c r="N85" i="1"/>
  <c r="N127" i="1"/>
  <c r="N19" i="1"/>
  <c r="N58" i="1"/>
  <c r="N65" i="1"/>
  <c r="N51" i="1"/>
  <c r="N153" i="1"/>
  <c r="N105" i="1"/>
  <c r="N32" i="1"/>
  <c r="N106" i="1"/>
  <c r="N29" i="1"/>
  <c r="N36" i="1"/>
  <c r="N132" i="1"/>
  <c r="N18" i="1"/>
  <c r="N110" i="1"/>
  <c r="N44" i="1"/>
  <c r="N66" i="1"/>
  <c r="N163" i="1"/>
  <c r="N24" i="1"/>
  <c r="N26" i="1"/>
  <c r="N73" i="1"/>
  <c r="N141" i="1"/>
  <c r="N158" i="1"/>
  <c r="N124" i="1"/>
  <c r="N21" i="1"/>
  <c r="H19" i="2"/>
  <c r="K18" i="2" l="1"/>
  <c r="J40" i="2"/>
  <c r="K16" i="2"/>
  <c r="E22" i="2"/>
  <c r="G22" i="2"/>
  <c r="E20" i="2"/>
  <c r="G20" i="2"/>
  <c r="I16" i="2"/>
  <c r="O24" i="2"/>
  <c r="I34" i="2"/>
  <c r="E34" i="2"/>
  <c r="I32" i="2"/>
  <c r="M20" i="2"/>
  <c r="E30" i="2"/>
  <c r="G30" i="2"/>
  <c r="M16" i="2"/>
  <c r="O16" i="2"/>
  <c r="E24" i="2"/>
  <c r="E18" i="2"/>
  <c r="M34" i="2"/>
  <c r="O28" i="2"/>
  <c r="K34" i="2"/>
  <c r="K32" i="2"/>
  <c r="O22" i="2"/>
  <c r="G34" i="2"/>
  <c r="K30" i="2"/>
  <c r="O20" i="2"/>
  <c r="E32" i="2"/>
  <c r="G32" i="2"/>
  <c r="I30" i="2"/>
  <c r="M18" i="2"/>
  <c r="O18" i="2"/>
  <c r="E28" i="2"/>
  <c r="G28" i="2"/>
  <c r="I26" i="2"/>
  <c r="E26" i="2"/>
  <c r="G26" i="2"/>
  <c r="I24" i="2"/>
  <c r="G24" i="2"/>
  <c r="E14" i="2"/>
  <c r="M22" i="2"/>
  <c r="M14" i="2"/>
  <c r="I20" i="2"/>
  <c r="O14" i="2"/>
  <c r="M28" i="2"/>
  <c r="G14" i="2"/>
  <c r="I14" i="2"/>
  <c r="K14" i="2"/>
  <c r="M24" i="2"/>
  <c r="K24" i="2"/>
  <c r="E36" i="2"/>
  <c r="O36" i="2"/>
  <c r="K22" i="2"/>
  <c r="G16" i="2"/>
  <c r="O30" i="2"/>
  <c r="O32" i="2"/>
  <c r="O34" i="2"/>
  <c r="M36" i="2"/>
  <c r="E16" i="2"/>
  <c r="M26" i="2"/>
  <c r="M30" i="2"/>
  <c r="K26" i="2"/>
  <c r="I28" i="2"/>
  <c r="K36" i="2"/>
  <c r="I22" i="2"/>
  <c r="K20" i="2"/>
  <c r="O26" i="2"/>
  <c r="K28" i="2"/>
  <c r="I36" i="2"/>
  <c r="G36" i="2"/>
  <c r="G18" i="2"/>
  <c r="F40" i="2"/>
  <c r="F42" i="2" s="1"/>
  <c r="I18" i="2"/>
  <c r="H40" i="2"/>
  <c r="N50" i="1"/>
  <c r="N15" i="1"/>
  <c r="N121" i="1"/>
  <c r="N83" i="1"/>
  <c r="N115" i="1"/>
  <c r="N94" i="1"/>
  <c r="N142" i="1"/>
  <c r="N107" i="1"/>
  <c r="N31" i="1"/>
  <c r="N135" i="1"/>
  <c r="N67" i="1"/>
  <c r="N89" i="1"/>
  <c r="N146" i="1"/>
  <c r="N159" i="1"/>
  <c r="N155" i="1"/>
  <c r="N61" i="1"/>
  <c r="N53" i="1"/>
  <c r="N101" i="1"/>
  <c r="N20" i="1"/>
  <c r="N42" i="1"/>
  <c r="N39" i="2" l="1"/>
  <c r="F39" i="2"/>
  <c r="D39" i="2"/>
  <c r="D41" i="2" s="1"/>
  <c r="N88" i="1"/>
  <c r="N49" i="1"/>
  <c r="H42" i="2"/>
  <c r="J42" i="2" s="1"/>
  <c r="L42" i="2" s="1"/>
  <c r="N42" i="2" s="1"/>
  <c r="J39" i="2"/>
  <c r="H39" i="2"/>
  <c r="L39" i="2"/>
  <c r="N164" i="1" l="1"/>
  <c r="F41" i="2"/>
  <c r="H41" i="2" s="1"/>
  <c r="J41" i="2" s="1"/>
  <c r="L41" i="2" s="1"/>
  <c r="N41" i="2" s="1"/>
</calcChain>
</file>

<file path=xl/sharedStrings.xml><?xml version="1.0" encoding="utf-8"?>
<sst xmlns="http://schemas.openxmlformats.org/spreadsheetml/2006/main" count="729" uniqueCount="455">
  <si>
    <t>B.D.I.</t>
  </si>
  <si>
    <t>Encargos Sociais</t>
  </si>
  <si>
    <t>Desonerado: embutido nos preços unitário dos insumos de mão de obra, de acordo com as bases.</t>
  </si>
  <si>
    <t>Item</t>
  </si>
  <si>
    <t>Código</t>
  </si>
  <si>
    <t>Banco</t>
  </si>
  <si>
    <t>Descrição</t>
  </si>
  <si>
    <t>Und</t>
  </si>
  <si>
    <t>Quant.</t>
  </si>
  <si>
    <t>Total</t>
  </si>
  <si>
    <t>Peso (%)</t>
  </si>
  <si>
    <t>M. O.</t>
  </si>
  <si>
    <t>MAT.</t>
  </si>
  <si>
    <t xml:space="preserve"> 1 </t>
  </si>
  <si>
    <t>SERVIÇOS PRELIMINARES</t>
  </si>
  <si>
    <t xml:space="preserve"> 1.1 </t>
  </si>
  <si>
    <t xml:space="preserve"> 02.08.050 </t>
  </si>
  <si>
    <t>m²</t>
  </si>
  <si>
    <t xml:space="preserve"> 02.10.020 </t>
  </si>
  <si>
    <t>SINAPI</t>
  </si>
  <si>
    <t xml:space="preserve"> 2 </t>
  </si>
  <si>
    <t>FUNDAÇÃO</t>
  </si>
  <si>
    <t xml:space="preserve"> 12.01.041 </t>
  </si>
  <si>
    <t>m</t>
  </si>
  <si>
    <t xml:space="preserve"> 06.01.020 </t>
  </si>
  <si>
    <t>m³</t>
  </si>
  <si>
    <t xml:space="preserve"> 11.18.040 </t>
  </si>
  <si>
    <t xml:space="preserve"> 10.01.040 </t>
  </si>
  <si>
    <t>kg</t>
  </si>
  <si>
    <t xml:space="preserve"> 10.01.060 </t>
  </si>
  <si>
    <t xml:space="preserve"> 11.01.130 </t>
  </si>
  <si>
    <t xml:space="preserve"> 11.16.080 </t>
  </si>
  <si>
    <t xml:space="preserve"> 14.01.020 </t>
  </si>
  <si>
    <t xml:space="preserve"> 32.16.030 </t>
  </si>
  <si>
    <t xml:space="preserve"> 3 </t>
  </si>
  <si>
    <t>SUPERESTRUTURA E ALVENARIA</t>
  </si>
  <si>
    <t xml:space="preserve"> 3.1 </t>
  </si>
  <si>
    <t xml:space="preserve"> 14.04.210 </t>
  </si>
  <si>
    <t xml:space="preserve"> 09.01.030 </t>
  </si>
  <si>
    <t xml:space="preserve"> 32.17.030 </t>
  </si>
  <si>
    <t xml:space="preserve"> 13.02.150 </t>
  </si>
  <si>
    <t xml:space="preserve"> 14.20.010 </t>
  </si>
  <si>
    <t xml:space="preserve"> 15.05.530 </t>
  </si>
  <si>
    <t xml:space="preserve"> 4 </t>
  </si>
  <si>
    <t>COBERTURA</t>
  </si>
  <si>
    <t xml:space="preserve"> 4.1 </t>
  </si>
  <si>
    <t xml:space="preserve"> 92580 </t>
  </si>
  <si>
    <t xml:space="preserve"> 16.12.060 </t>
  </si>
  <si>
    <t xml:space="preserve"> 16.32.120 </t>
  </si>
  <si>
    <t xml:space="preserve"> 94227 </t>
  </si>
  <si>
    <t xml:space="preserve"> 94231 </t>
  </si>
  <si>
    <t xml:space="preserve"> 08.12.003 </t>
  </si>
  <si>
    <t>FDE</t>
  </si>
  <si>
    <t xml:space="preserve"> 5 </t>
  </si>
  <si>
    <t>INSTALAÇÕES HIDROSANITÁRIAS</t>
  </si>
  <si>
    <t xml:space="preserve"> 5.1 </t>
  </si>
  <si>
    <t>ENTRADA E RESERVATÓRIO</t>
  </si>
  <si>
    <t xml:space="preserve"> 5.1.1 </t>
  </si>
  <si>
    <t xml:space="preserve"> 45.01.066 </t>
  </si>
  <si>
    <t>un</t>
  </si>
  <si>
    <t xml:space="preserve"> 48.02.400 </t>
  </si>
  <si>
    <t xml:space="preserve"> 5.2 </t>
  </si>
  <si>
    <t>TUBULAÇÕES</t>
  </si>
  <si>
    <t xml:space="preserve"> 5.2.1 </t>
  </si>
  <si>
    <t xml:space="preserve"> 46.02.070 </t>
  </si>
  <si>
    <t xml:space="preserve"> 46.02.050 </t>
  </si>
  <si>
    <t xml:space="preserve"> 46.02.010 </t>
  </si>
  <si>
    <t xml:space="preserve"> 46.01.050 </t>
  </si>
  <si>
    <t xml:space="preserve"> 46.01.040 </t>
  </si>
  <si>
    <t xml:space="preserve"> 46.01.030 </t>
  </si>
  <si>
    <t xml:space="preserve"> 46.01.020 </t>
  </si>
  <si>
    <t xml:space="preserve"> 5.3 </t>
  </si>
  <si>
    <t>CAIXAS E ACESSÓRIOS</t>
  </si>
  <si>
    <t xml:space="preserve"> 5.3.1 </t>
  </si>
  <si>
    <t xml:space="preserve"> 49.01.030 </t>
  </si>
  <si>
    <t xml:space="preserve"> 49.01.016 </t>
  </si>
  <si>
    <t xml:space="preserve"> 44.20.240 </t>
  </si>
  <si>
    <t xml:space="preserve"> 16.08.028 </t>
  </si>
  <si>
    <t>UN</t>
  </si>
  <si>
    <t xml:space="preserve"> 89708 </t>
  </si>
  <si>
    <t xml:space="preserve"> 5.4 </t>
  </si>
  <si>
    <t>LOUÇAS, ACESSÓRIOS E METAIS</t>
  </si>
  <si>
    <t xml:space="preserve"> 5.4.1 </t>
  </si>
  <si>
    <t xml:space="preserve"> 44.02.062 </t>
  </si>
  <si>
    <t xml:space="preserve"> 44.06.250 </t>
  </si>
  <si>
    <t xml:space="preserve"> 44.01.850 </t>
  </si>
  <si>
    <t xml:space="preserve"> 44.01.100 </t>
  </si>
  <si>
    <t xml:space="preserve"> 30.08.060 </t>
  </si>
  <si>
    <t xml:space="preserve"> 44.01.052 </t>
  </si>
  <si>
    <t xml:space="preserve"> 44.01.200 </t>
  </si>
  <si>
    <t xml:space="preserve"> 47.04.090 </t>
  </si>
  <si>
    <t xml:space="preserve"> 47.04.050 </t>
  </si>
  <si>
    <t xml:space="preserve"> 47.02.020 </t>
  </si>
  <si>
    <t xml:space="preserve"> 44.03.645 </t>
  </si>
  <si>
    <t xml:space="preserve"> 44.03.470 </t>
  </si>
  <si>
    <t xml:space="preserve"> 43.02.180 </t>
  </si>
  <si>
    <t xml:space="preserve"> 30.01.030 </t>
  </si>
  <si>
    <t xml:space="preserve"> 30.01.120 </t>
  </si>
  <si>
    <t xml:space="preserve"> 6 </t>
  </si>
  <si>
    <t>DRENAGEM</t>
  </si>
  <si>
    <t xml:space="preserve"> 6.1 </t>
  </si>
  <si>
    <t xml:space="preserve"> 16.05.031 </t>
  </si>
  <si>
    <t xml:space="preserve"> 49.06.020 </t>
  </si>
  <si>
    <t xml:space="preserve"> 54.06.040 </t>
  </si>
  <si>
    <t xml:space="preserve"> 7 </t>
  </si>
  <si>
    <t>INSTALAÇÕES ELÉTRICAS</t>
  </si>
  <si>
    <t xml:space="preserve"> 7.1 </t>
  </si>
  <si>
    <t>CENTRO DE DISTRIBUIÇÃO</t>
  </si>
  <si>
    <t xml:space="preserve"> 7.1.1 </t>
  </si>
  <si>
    <t xml:space="preserve"> 101874 </t>
  </si>
  <si>
    <t xml:space="preserve"> 37.17.090 </t>
  </si>
  <si>
    <t xml:space="preserve"> 37.13.800 </t>
  </si>
  <si>
    <t xml:space="preserve"> 37.13.840 </t>
  </si>
  <si>
    <t xml:space="preserve"> 7.2 </t>
  </si>
  <si>
    <t>ELETRODUTOS E ACESSÓRIOS</t>
  </si>
  <si>
    <t xml:space="preserve"> 7.2.1 </t>
  </si>
  <si>
    <t xml:space="preserve"> 38.13.016 </t>
  </si>
  <si>
    <t xml:space="preserve"> 38.19.030 </t>
  </si>
  <si>
    <t xml:space="preserve"> 40.07.010 </t>
  </si>
  <si>
    <t xml:space="preserve"> 40.07.040 </t>
  </si>
  <si>
    <t xml:space="preserve"> 7.3 </t>
  </si>
  <si>
    <t>CABOS E FIOS CONDUTORES</t>
  </si>
  <si>
    <t xml:space="preserve"> 7.3.1 </t>
  </si>
  <si>
    <t xml:space="preserve"> 39.02.010 </t>
  </si>
  <si>
    <t xml:space="preserve"> 7.3.2 </t>
  </si>
  <si>
    <t xml:space="preserve"> 39.02.016 </t>
  </si>
  <si>
    <t xml:space="preserve"> 7.3.3 </t>
  </si>
  <si>
    <t xml:space="preserve"> 39.02.020 </t>
  </si>
  <si>
    <t xml:space="preserve"> 7.3.4 </t>
  </si>
  <si>
    <t xml:space="preserve"> 39.02.030 </t>
  </si>
  <si>
    <t xml:space="preserve"> 7.3.5 </t>
  </si>
  <si>
    <t xml:space="preserve"> 7.4 </t>
  </si>
  <si>
    <t>ILUMINAÇÃO TOMADAS E INTERRUPTORES</t>
  </si>
  <si>
    <t xml:space="preserve"> 40.05.040 </t>
  </si>
  <si>
    <t>cj</t>
  </si>
  <si>
    <t xml:space="preserve"> 40.05.020 </t>
  </si>
  <si>
    <t xml:space="preserve"> 7.4.3 </t>
  </si>
  <si>
    <t xml:space="preserve"> 40.04.450 </t>
  </si>
  <si>
    <t xml:space="preserve"> 7.4.4 </t>
  </si>
  <si>
    <t xml:space="preserve"> 40.04.460 </t>
  </si>
  <si>
    <t xml:space="preserve"> 7.4.5 </t>
  </si>
  <si>
    <t xml:space="preserve"> 103784 </t>
  </si>
  <si>
    <t xml:space="preserve"> 7.4.6 </t>
  </si>
  <si>
    <t xml:space="preserve"> 103785 </t>
  </si>
  <si>
    <t xml:space="preserve"> 7.4.7 </t>
  </si>
  <si>
    <t xml:space="preserve"> 97599 </t>
  </si>
  <si>
    <t xml:space="preserve"> 7.5 </t>
  </si>
  <si>
    <t>ATERRAMENTO</t>
  </si>
  <si>
    <t xml:space="preserve"> 7.5.1 </t>
  </si>
  <si>
    <t xml:space="preserve"> 42.05.200 </t>
  </si>
  <si>
    <t xml:space="preserve"> 7.5.2 </t>
  </si>
  <si>
    <t xml:space="preserve"> 39.04.040 </t>
  </si>
  <si>
    <t xml:space="preserve"> 7.5.3 </t>
  </si>
  <si>
    <t xml:space="preserve"> 7.5.4 </t>
  </si>
  <si>
    <t xml:space="preserve"> 98111 </t>
  </si>
  <si>
    <t xml:space="preserve"> 7.5.5 </t>
  </si>
  <si>
    <t xml:space="preserve"> 42.05.160 </t>
  </si>
  <si>
    <t xml:space="preserve"> 8 </t>
  </si>
  <si>
    <t>REVESTIMENTO</t>
  </si>
  <si>
    <t xml:space="preserve"> 8.1 </t>
  </si>
  <si>
    <t xml:space="preserve"> 17.02.020 </t>
  </si>
  <si>
    <t xml:space="preserve"> 8.2 </t>
  </si>
  <si>
    <t xml:space="preserve"> 17.02.120 </t>
  </si>
  <si>
    <t xml:space="preserve"> 8.3 </t>
  </si>
  <si>
    <t xml:space="preserve"> 17.02.220 </t>
  </si>
  <si>
    <t xml:space="preserve"> 8.4 </t>
  </si>
  <si>
    <t xml:space="preserve"> 18.08.090 </t>
  </si>
  <si>
    <t xml:space="preserve"> 8.5 </t>
  </si>
  <si>
    <t xml:space="preserve"> 19.01.062 </t>
  </si>
  <si>
    <t xml:space="preserve"> 8.6 </t>
  </si>
  <si>
    <t xml:space="preserve"> 14.30.010 </t>
  </si>
  <si>
    <t xml:space="preserve"> 9 </t>
  </si>
  <si>
    <t>ESQUADRIAS</t>
  </si>
  <si>
    <t xml:space="preserve"> 9.1 </t>
  </si>
  <si>
    <t xml:space="preserve"> 25.01.371 </t>
  </si>
  <si>
    <t xml:space="preserve"> 9.2 </t>
  </si>
  <si>
    <t xml:space="preserve"> 24.02.070 </t>
  </si>
  <si>
    <t xml:space="preserve"> 9.3 </t>
  </si>
  <si>
    <t xml:space="preserve"> 25.02.050 </t>
  </si>
  <si>
    <t xml:space="preserve"> 10 </t>
  </si>
  <si>
    <t>PISO</t>
  </si>
  <si>
    <t xml:space="preserve"> 10.1 </t>
  </si>
  <si>
    <t xml:space="preserve"> 94962 </t>
  </si>
  <si>
    <t xml:space="preserve"> 87765 </t>
  </si>
  <si>
    <t xml:space="preserve"> 30.04.100 </t>
  </si>
  <si>
    <t xml:space="preserve"> 54.04.340 </t>
  </si>
  <si>
    <t xml:space="preserve"> 11 </t>
  </si>
  <si>
    <t>PINTURA</t>
  </si>
  <si>
    <t xml:space="preserve"> 11.1 </t>
  </si>
  <si>
    <t xml:space="preserve"> 33.02.060 </t>
  </si>
  <si>
    <t xml:space="preserve"> 11.2 </t>
  </si>
  <si>
    <t xml:space="preserve"> 33.10.100 </t>
  </si>
  <si>
    <t xml:space="preserve"> 11.3 </t>
  </si>
  <si>
    <t xml:space="preserve"> 33.10.030 </t>
  </si>
  <si>
    <t xml:space="preserve"> 12 </t>
  </si>
  <si>
    <t xml:space="preserve"> 12.1 </t>
  </si>
  <si>
    <t xml:space="preserve"> 05.07.040 </t>
  </si>
  <si>
    <t xml:space="preserve"> 12.2 </t>
  </si>
  <si>
    <t xml:space="preserve"> 55.01.020 </t>
  </si>
  <si>
    <t>ELÉTRICA PRAÇA</t>
  </si>
  <si>
    <t xml:space="preserve"> 37.17.080 </t>
  </si>
  <si>
    <t xml:space="preserve"> 101903 </t>
  </si>
  <si>
    <t xml:space="preserve"> 101632 </t>
  </si>
  <si>
    <t xml:space="preserve"> 41.15.170 </t>
  </si>
  <si>
    <t>Totais -&gt;</t>
  </si>
  <si>
    <t>Total sem BDI</t>
  </si>
  <si>
    <t>Total do BDI</t>
  </si>
  <si>
    <t>Total Geral</t>
  </si>
  <si>
    <t xml:space="preserve"> 7.2.2</t>
  </si>
  <si>
    <t xml:space="preserve"> 7.2.3</t>
  </si>
  <si>
    <t xml:space="preserve"> 7.2.4</t>
  </si>
  <si>
    <t xml:space="preserve"> 7.1.2</t>
  </si>
  <si>
    <t xml:space="preserve"> 7.1.3</t>
  </si>
  <si>
    <t xml:space="preserve"> 7.1.4</t>
  </si>
  <si>
    <t>SERVIÇOS COMPLEMENTARES</t>
  </si>
  <si>
    <t xml:space="preserve"> 3.2</t>
  </si>
  <si>
    <t xml:space="preserve"> 3.3</t>
  </si>
  <si>
    <t xml:space="preserve"> 3.4</t>
  </si>
  <si>
    <t xml:space="preserve"> 3.5</t>
  </si>
  <si>
    <t xml:space="preserve"> 3.6</t>
  </si>
  <si>
    <t xml:space="preserve"> 3.7</t>
  </si>
  <si>
    <t xml:space="preserve"> 3.8</t>
  </si>
  <si>
    <t xml:space="preserve"> 3.9</t>
  </si>
  <si>
    <t xml:space="preserve"> 3.10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</si>
  <si>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</si>
  <si>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</si>
  <si>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</si>
  <si>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</si>
  <si>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</si>
  <si>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 5.2.2</t>
  </si>
  <si>
    <t xml:space="preserve"> 5.2.3</t>
  </si>
  <si>
    <t xml:space="preserve"> 5.2.4</t>
  </si>
  <si>
    <t xml:space="preserve"> 5.2.5</t>
  </si>
  <si>
    <t xml:space="preserve"> 5.2.6</t>
  </si>
  <si>
    <t xml:space="preserve"> 5.2.7</t>
  </si>
  <si>
    <t xml:space="preserve"> 5.3.2</t>
  </si>
  <si>
    <t xml:space="preserve"> 5.3.3</t>
  </si>
  <si>
    <t xml:space="preserve"> 5.3.4</t>
  </si>
  <si>
    <t xml:space="preserve"> 5.3.5</t>
  </si>
  <si>
    <t xml:space="preserve"> 5.4.2</t>
  </si>
  <si>
    <t xml:space="preserve"> 5.4.3</t>
  </si>
  <si>
    <t xml:space="preserve"> 5.4.4</t>
  </si>
  <si>
    <t xml:space="preserve"> 5.4.5</t>
  </si>
  <si>
    <t xml:space="preserve"> 5.4.6</t>
  </si>
  <si>
    <t xml:space="preserve"> 5.4.7</t>
  </si>
  <si>
    <t xml:space="preserve"> 5.4.8</t>
  </si>
  <si>
    <t xml:space="preserve"> 5.4.9</t>
  </si>
  <si>
    <t xml:space="preserve"> 5.4.10</t>
  </si>
  <si>
    <t xml:space="preserve"> 5.4.11</t>
  </si>
  <si>
    <t xml:space="preserve"> 5.4.12</t>
  </si>
  <si>
    <t xml:space="preserve"> 5.4.13</t>
  </si>
  <si>
    <t xml:space="preserve"> 5.4.14</t>
  </si>
  <si>
    <t xml:space="preserve"> 5.4.15</t>
  </si>
  <si>
    <t>Placa em lona com impressão digital e estrutura em madeira</t>
  </si>
  <si>
    <t>Locação de obra de edificação</t>
  </si>
  <si>
    <t>Tapume com telha metálica. AF_03/2024</t>
  </si>
  <si>
    <t>Broca em concreto armado diâmetro de 25 cm - completa</t>
  </si>
  <si>
    <t>Escavação manual em solo de 1ª e 2ª categoria em campo aberto</t>
  </si>
  <si>
    <t>Lastro de pedra britada</t>
  </si>
  <si>
    <t>Armadura em barra de aço ca-50 (a ou b) fyk = 500 mpa</t>
  </si>
  <si>
    <t>Armadura em barra de aço ca-60 (a ou b) fyk = 600 mpa</t>
  </si>
  <si>
    <t>Concreto usinado, fck = 25 mpa</t>
  </si>
  <si>
    <t>Lançamento e adensamento de concreto ou massa por bombeamento</t>
  </si>
  <si>
    <t>Alvenaria de embasamento em tijolo maciço comum</t>
  </si>
  <si>
    <t>Impermeabilização em membrana de asfalto modificado com elastômeros, na cor preta</t>
  </si>
  <si>
    <t>Trama de aço composta por terças para telhados de até 2 águas para telha ondulada de fibrocimento, metálica, plástica ou termoacústica, incluso transporte vertical. AF_07/2019</t>
  </si>
  <si>
    <t>Telhamento em chapa de aço pré-pintada com epóxi e poliéster, perfil trapezoidal, com espessura de 0,50 mm e altura de 40 mm</t>
  </si>
  <si>
    <t>Cobertura plana em chapa de policarbonato alveolar de 10 mm</t>
  </si>
  <si>
    <t>Calha em chapa de aço galvanizado número 24, desenvolvimento de 33 cm, incluso transporte vertical. AF_07/2019</t>
  </si>
  <si>
    <t>Rufo em chapa de aço galvanizado número 24, corte de 25 cm, incluso transporte vertical. AF_07/2019</t>
  </si>
  <si>
    <t>Condutor de chapa galvanizada n 24 - desenvolvimento de 0,33 m</t>
  </si>
  <si>
    <t>Entrada completa de água com abrigo e registro de gaveta, dn= 2´</t>
  </si>
  <si>
    <t>Reservatório em polietileno com tampa de rosca - capacidade de 1.000 litros</t>
  </si>
  <si>
    <t>Tubo de pvc rígido branco pxb com virola e anel de borracha, linha esgoto série normal, dn= 100 mm, inclusive conexões</t>
  </si>
  <si>
    <t>Tubo de pvc rígido branco pxb com virola e anel de borracha, linha esgoto série normal, dn= 50 mm, inclusive conexões</t>
  </si>
  <si>
    <t>Tubo de pvc rígido branco, pontas lisas, soldável, linha esgoto série normal, dn= 40 mm, inclusive conexões</t>
  </si>
  <si>
    <t>Tubo de pvc rígido soldável marrom, dn= 50 mm, (1 1/2´), inclusive conexões</t>
  </si>
  <si>
    <t>Tubo de pvc rígido soldável marrom, dn= 40 mm, (1 1/4´), inclusive conexões</t>
  </si>
  <si>
    <t>Tubo de pvc rígido soldável marrom, dn= 32 mm, (1´), inclusive conexões</t>
  </si>
  <si>
    <t>Tubo de pvc rígido soldável marrom, dn= 25 mm, (3/4´), inclusive conexões</t>
  </si>
  <si>
    <t>Caixa sifonada de pvc rígido de 150 x 150 x 50 mm, com grelha</t>
  </si>
  <si>
    <t>Ccaixa sifonada de pvc rígido de 100 x 100 x 50 mm, com grelha</t>
  </si>
  <si>
    <t>Sifão plástico com copo, rígido, de 1´ x 1 1/2´</t>
  </si>
  <si>
    <t>CI-01 caixa de inspecao 60x60cm para esgoto</t>
  </si>
  <si>
    <t>Caixa sifonada, pvc, dn 150 x 185 x 75 mm, junta elástica, fornecida e instalada em ramal de descarga ou em ramal de esgoto sanitário. AF_08/2022</t>
  </si>
  <si>
    <t>Tampo/bancada em granito, com frontão, espessura de 2 cm, acabamento polido</t>
  </si>
  <si>
    <t>Cuba em aço inoxidável simples de 300 x 140mm</t>
  </si>
  <si>
    <t>Cuba de louça de embutir redonda</t>
  </si>
  <si>
    <t>Lavatório de louça sem coluna</t>
  </si>
  <si>
    <t>Bacia sifonada de louça para pessoas com mobilidade reduzida - capacidade de 6 litros</t>
  </si>
  <si>
    <t>Bacia sifonada de louça com tampa - 6 litros</t>
  </si>
  <si>
    <t>Mictório de louça sifonado auto aspirante</t>
  </si>
  <si>
    <t>Válvula de mictório antivandalismo, dn= 3/4´</t>
  </si>
  <si>
    <t>Válvula de descarga antivandalismo, dn= 1 1/2´</t>
  </si>
  <si>
    <t>Registro de gaveta em latão fundido cromado com canopla, dn= 3/4´ - linha especial</t>
  </si>
  <si>
    <t>Torneira de mesa automática, acionamento hidromecânico, em latão cromado, dn= 1/2´ou 3/4´</t>
  </si>
  <si>
    <t>Torneira de parede para pia com bica móvel e arejador, em latão fundido cromado</t>
  </si>
  <si>
    <t>Ducha eletrônica de 6.800w até 7.900 w / 220 v</t>
  </si>
  <si>
    <t>Barra de apoio reta, para pessoas com mobilidade reduzida, em tubo de aço inoxidável de 1 1/2´ x 800 mm</t>
  </si>
  <si>
    <t>Barra de apoio reta, para pessoas com mobilidade reduzida, em tubo de aço inoxidável de 1 1/4´ x 400 mm</t>
  </si>
  <si>
    <t>CA-21 canaleta de aguas pluviais em concreto (20cm)</t>
  </si>
  <si>
    <t>Grelha em ferro fundido para caixas e canaletas</t>
  </si>
  <si>
    <t>Guia pré-moldada reta tipo PMSP 100 - Fck 25 MPa</t>
  </si>
  <si>
    <t>Quadro de distribuição de luz em pvc para 24 disjuntores - fornecimento e instalação. af_10/2020</t>
  </si>
  <si>
    <t>Quadro de distribuição de luz em pvc para 24 disjuntores - fornecimento e instalação. AF_10/2020</t>
  </si>
  <si>
    <t>Dispositivo diferencial residual de 63A x 30 mA - 4 polos</t>
  </si>
  <si>
    <t>Mini-disjuntor termomagnético, unipolar 127/220 v, corrente de 10 A até 32 A</t>
  </si>
  <si>
    <t>Mini-disjuntor termomagnético, bipolar 220/380 v, corrente de 10 A até 32 A</t>
  </si>
  <si>
    <t>Eletroduto corrugado em polietileno de alta densidade, dn= 40 mm, com acessórios</t>
  </si>
  <si>
    <t>Eletroduto de pvc corrugado flexível leve, diâmetro externo de 25 mm</t>
  </si>
  <si>
    <t>Caixa em pvc de 4´ x 2´</t>
  </si>
  <si>
    <t>Caixa em pvc octogonal de 4´ x 4´</t>
  </si>
  <si>
    <t>Cabo de cobre de 1,5 mm², isolamento 750 V - isolação em pvc 70°C</t>
  </si>
  <si>
    <t>cabo de cobre de 2,5 mm², isolamento 750 V - isolação em pvc 70°C</t>
  </si>
  <si>
    <t>Cabo de cobre de 4 mm², isolamento 750 V - isolação em pvc 70°C</t>
  </si>
  <si>
    <t>Cabo de cobre de 6 mm², isolamento 750 V - isolação em pvc 70°C</t>
  </si>
  <si>
    <t>Interruptor com 2 teclas simples e placa</t>
  </si>
  <si>
    <t>Interruptor com 1 tecla simples e placa</t>
  </si>
  <si>
    <t>Luminária tipo plafon quadrada, de sobrepor, com led de 18 w - fornecimento e instalação. AF_09/2024</t>
  </si>
  <si>
    <t>Luminária tipo plafon quadrada, de sobrepor, com led de 24 w - fornecimento e instalação. AF_09/2024</t>
  </si>
  <si>
    <t>Luminária de emergência, com 30 lâmpadas led de 2 w, sem reator - fornecimento e instalação. AF_09/2024</t>
  </si>
  <si>
    <t>Tomada 2P+T de 20 A - 250 V, completa</t>
  </si>
  <si>
    <t>Tomada 2P+T de 10 A - 250 V, completa</t>
  </si>
  <si>
    <t>Haste de aterramento de 5/8" x 2,4 m</t>
  </si>
  <si>
    <t>Cabo de cobre nu, têmpera mole, classe 2, de 10 mm²</t>
  </si>
  <si>
    <t>Conector olhal cabo/haste de 5/8´</t>
  </si>
  <si>
    <t>Caixa de inspeção para aterramento, circular, em polietileno, diâmetro interno = 0,3 m. AF_12/2020</t>
  </si>
  <si>
    <t>Chapisco</t>
  </si>
  <si>
    <t>Emboço comum</t>
  </si>
  <si>
    <t>Reboco</t>
  </si>
  <si>
    <t>Revestimento em porcelanato esmaltado acetinado para área interna e ambiente com acesso ao exterior, grupo de absorção bia, resistência química b, assentado com argamassa colante industrializada, rejuntado</t>
  </si>
  <si>
    <t>Peitoril e/ou soleira em granito, espessura de 2 cm e largura até 20 cm, acabamento polido</t>
  </si>
  <si>
    <t>Divisória em placas de granito com espessura de 3 cm</t>
  </si>
  <si>
    <t>Caixilho em alumínio basculante com vidro - branco</t>
  </si>
  <si>
    <t>Porta de ferro de abrir tipo veneziana, linha comercial</t>
  </si>
  <si>
    <t>Porta veneziana de abrir em alumínio, linha comercial</t>
  </si>
  <si>
    <t>Concreto magro para lastro, traço 1:4,5:4,5 (em massa seca de cimento/ areia média/ brita 1) - preparo mecânico com betoneira 400 l. af_05/2021</t>
  </si>
  <si>
    <t>Impermeabilização em argamassa polimérica para umidade e água de percolação</t>
  </si>
  <si>
    <t>Contrapiso em argamassa traço 1:4 (cimento e areia), preparo mecânico com betoneira 400 l, aplicado em áreas molhadas sobre impermeabilização, acabamento não reforçado, espessura 4cm. af_07/2021</t>
  </si>
  <si>
    <t>Piso tátil de concreto intertravado alerta / direcional, espessura de 6 cm, com rejunte em areia</t>
  </si>
  <si>
    <t>Pavimentação em lajota de concreto 35 mpa, espessura 6 cm, cor natural, tipos: raquete, retangular, sextavado e 16 faces, com rejunte em areia</t>
  </si>
  <si>
    <t>Textura acrílica para uso interno / externo, inclusive preparo</t>
  </si>
  <si>
    <t>Tinta acrílica antimofo em massa, inclusive preparo</t>
  </si>
  <si>
    <t>Remoção de entulho separado de obra com caçamba metálica - terra, alvenaria, concreto, argamassa, madeira, papel, plástico ou metal</t>
  </si>
  <si>
    <t>Limpeza final da obra</t>
  </si>
  <si>
    <t>Dispositivo diferencial residual de 40 a x 30 ma - 4 polos</t>
  </si>
  <si>
    <t>Total - R$</t>
  </si>
  <si>
    <t>Valor Unit com BDI - R$</t>
  </si>
  <si>
    <t>Valor Unit - R$</t>
  </si>
  <si>
    <t>PREFEITURA MUNICIPAL DE ITATINGA</t>
  </si>
  <si>
    <t>– ESTADO DE SÃO PAULO –</t>
  </si>
  <si>
    <t>CNPJ (MF) 46.634.127/0001-63</t>
  </si>
  <si>
    <t>Rua Nove de Julho, 304 – Centro – CEP. 18690-000</t>
  </si>
  <si>
    <t>Alvenaria de bloco cerâmico de vedação de 14 cm</t>
  </si>
  <si>
    <t>Forma em madeira comum para estrutura</t>
  </si>
  <si>
    <t>Laje pré-fabricada mista vigota protendida/lajota cerâmica - lp 12 (8+4) e capa com concreto de 25 mpa</t>
  </si>
  <si>
    <t>Vergas, contravergas e pilaretes de concreto armado</t>
  </si>
  <si>
    <t>Concreto usinado, Fck = 25 MPa</t>
  </si>
  <si>
    <t>Placas, vigas e pilares em concreto armado pré-moldado - Fck= 25 MPa</t>
  </si>
  <si>
    <t xml:space="preserve"> 7.4.1</t>
  </si>
  <si>
    <t xml:space="preserve"> 7.4.2</t>
  </si>
  <si>
    <t>Rodapé em porcelanato esmaltado acetinado para área interna e ambiente com acesso ao exterior, grupo de absorção bia, resistência química b, assentado com argamassa colante industrializada, rejuntado</t>
  </si>
  <si>
    <t>18.08.100</t>
  </si>
  <si>
    <t xml:space="preserve"> 10.2</t>
  </si>
  <si>
    <t xml:space="preserve"> 10.3</t>
  </si>
  <si>
    <t xml:space="preserve"> 10.4</t>
  </si>
  <si>
    <t xml:space="preserve"> 10.5</t>
  </si>
  <si>
    <t xml:space="preserve"> 10.6</t>
  </si>
  <si>
    <t xml:space="preserve"> 10.7</t>
  </si>
  <si>
    <t xml:space="preserve"> 10.8</t>
  </si>
  <si>
    <t>Massa corrida a base de PVA</t>
  </si>
  <si>
    <t>7.6.1</t>
  </si>
  <si>
    <t xml:space="preserve"> 7.6</t>
  </si>
  <si>
    <t>7.6.2</t>
  </si>
  <si>
    <t>7.6.3</t>
  </si>
  <si>
    <t>7.6.4</t>
  </si>
  <si>
    <t>7.6.5</t>
  </si>
  <si>
    <t>7.6.6</t>
  </si>
  <si>
    <t>7.6.7</t>
  </si>
  <si>
    <t>Relé fotoelétrico para comando de iluminação externa 1000 W - fornecimento e instalação. AF_02/2025</t>
  </si>
  <si>
    <t>Luminária redonda de embutir, com foco orientável e acessório antiofuscante, para 1 lâmpada dicroica de 50 W</t>
  </si>
  <si>
    <t>Cabo de cobre de 2,5 mm², isolamento 750 V - isolação em PVC 70°C</t>
  </si>
  <si>
    <t>Contator tripolar I nominal 38A - fornecimento e instalação. AF_10/2020</t>
  </si>
  <si>
    <t>Cabo de cobre de 10 mm², isolamento 750 V - isolação em pvc 70°C</t>
  </si>
  <si>
    <t>39.02.040</t>
  </si>
  <si>
    <t xml:space="preserve"> 37.13.650 </t>
  </si>
  <si>
    <t xml:space="preserve"> 38.13.010 </t>
  </si>
  <si>
    <t xml:space="preserve"> 07.02.020 </t>
  </si>
  <si>
    <t xml:space="preserve"> 06.11.040 </t>
  </si>
  <si>
    <t xml:space="preserve"> 09.01.020 </t>
  </si>
  <si>
    <t xml:space="preserve"> 11.03.090 </t>
  </si>
  <si>
    <t>7.6.8</t>
  </si>
  <si>
    <t>7.6.9</t>
  </si>
  <si>
    <t>7.6.10</t>
  </si>
  <si>
    <t>7.6.11</t>
  </si>
  <si>
    <t>7.6.12</t>
  </si>
  <si>
    <t>7.6.13</t>
  </si>
  <si>
    <t>Disjuntor termomagnético, tripolar 220/380 V, corrente de 10 A Aaté 50 A</t>
  </si>
  <si>
    <t>Eletroduto corrugado em polietileno de alta densidade, DN = 30 MM, com acessórios</t>
  </si>
  <si>
    <t>Escavação mecanizada de valas ou cavas com profundidade de até 2 m</t>
  </si>
  <si>
    <t>Reaterro manual apiloado sem controle de compactação</t>
  </si>
  <si>
    <t>Forma em madeira comum para fundação</t>
  </si>
  <si>
    <t>Concreto preparado no local, FCK = 20 Mpa</t>
  </si>
  <si>
    <t xml:space="preserve"> 7.2.5</t>
  </si>
  <si>
    <t xml:space="preserve"> 7.2.6</t>
  </si>
  <si>
    <t xml:space="preserve"> 39.02.040 </t>
  </si>
  <si>
    <t>Cabo de cobre de 10 mm², isolamento 750 V - isolação em PVC 70°C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</si>
  <si>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</si>
  <si>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</si>
  <si>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</si>
  <si>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</si>
  <si>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</si>
  <si>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</si>
  <si>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</si>
  <si>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</si>
  <si>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</si>
  <si>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</si>
  <si>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 xml:space="preserve"> 1.2</t>
  </si>
  <si>
    <t xml:space="preserve"> 1.3</t>
  </si>
  <si>
    <t xml:space="preserve"> 1.4</t>
  </si>
  <si>
    <t xml:space="preserve">Canteiro de obras - Larg 2,20m </t>
  </si>
  <si>
    <t>16.06.050</t>
  </si>
  <si>
    <t>02.01.180</t>
  </si>
  <si>
    <t xml:space="preserve">Banheiro quÍmico modelo standard, com manutenção conforme exigências da CETESB </t>
  </si>
  <si>
    <t>un/mês</t>
  </si>
  <si>
    <t xml:space="preserve"> 5.1.2</t>
  </si>
  <si>
    <t xml:space="preserve"> 6.2</t>
  </si>
  <si>
    <t xml:space="preserve"> 6.3</t>
  </si>
  <si>
    <t xml:space="preserve"> 6.4</t>
  </si>
  <si>
    <t xml:space="preserve"> 12.3</t>
  </si>
  <si>
    <t xml:space="preserve"> 12.4</t>
  </si>
  <si>
    <t xml:space="preserve"> 35.20.050 </t>
  </si>
  <si>
    <t xml:space="preserve"> 103310 </t>
  </si>
  <si>
    <t>Conjunto de 4 lixeiras para coleta seletiva, com tampa basculante, capacidade 50 litros</t>
  </si>
  <si>
    <t>Instalação de lixeira metálica dupla, capacidade de 60 l, em tubo de aço carbono e cestos em chapa de aço com pintura eletrostática, sobre solo. AF_11/2021</t>
  </si>
  <si>
    <t>CDHU</t>
  </si>
  <si>
    <t>_______________________________________________________________
Departamento de Engenharia
Engª Civil eletricista Carolina Nunes de Oliveira CREA: 5069305578</t>
  </si>
  <si>
    <t>Total Por Etapa</t>
  </si>
  <si>
    <t>30 DIAS</t>
  </si>
  <si>
    <t>60 DIAS</t>
  </si>
  <si>
    <t>90 DIAS</t>
  </si>
  <si>
    <t>Porcentagem</t>
  </si>
  <si>
    <t>Custo</t>
  </si>
  <si>
    <t>Porcentagem Acumulado</t>
  </si>
  <si>
    <t>Custo Acumulado</t>
  </si>
  <si>
    <t>Obra: Construção de uma Instalação Sanitária Pública na Praça Maria Aparecida Benfica</t>
  </si>
  <si>
    <t>Fone: (14) 3848-9808, e-mail: engenharia@itatinga.sp.gov.br</t>
  </si>
  <si>
    <t>120 DIAS</t>
  </si>
  <si>
    <t>150 DIAS</t>
  </si>
  <si>
    <t>Área de intervenção: 100,61 m²</t>
  </si>
  <si>
    <t>Área terreno: 2.861,92 m²</t>
  </si>
  <si>
    <t xml:space="preserve">Local: Praça Maria Aparecida Benfica </t>
  </si>
  <si>
    <t>180 DIAS</t>
  </si>
  <si>
    <t xml:space="preserve">CRONOGRAMA FÍSICO FINANCEIRO </t>
  </si>
  <si>
    <t xml:space="preserve">PLANILHA ORÇAMENTÁRIA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</si>
</sst>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%"/>
    <numFmt numFmtId="165" formatCode="&quot;R$&quot;\ #,##0.00"/>
  </numFmts>
  <fonts count="31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color theme="0"/>
      <name val="Arial"/>
      <family val="1"/>
    </font>
    <font>
      <u/>
      <sz val="11"/>
      <color theme="10"/>
      <name val="Arial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2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5"/>
      <name val="Arial"/>
      <family val="1"/>
    </font>
    <font>
      <sz val="15"/>
      <name val="Arial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rgb="FFD8ECF6"/>
      </patternFill>
    </fill>
    <fill>
      <patternFill patternType="solid">
        <fgColor theme="0" tint="-4.9989318521683403E-2"/>
        <bgColor rgb="FFD8ECF6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CCCCCC"/>
      </left>
      <right style="thin">
        <color rgb="FFCCCCCC"/>
      </right>
      <top style="thick">
        <color rgb="FFFF0000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/>
    <xf numFmtId="0" fontId="18" fillId="8" borderId="0" xfId="0" applyFont="1" applyFill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10" borderId="0" xfId="0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22" fillId="0" borderId="0" xfId="0" applyFont="1"/>
    <xf numFmtId="4" fontId="18" fillId="8" borderId="2" xfId="0" applyNumberFormat="1" applyFont="1" applyFill="1" applyBorder="1" applyAlignment="1">
      <alignment horizontal="center" vertical="center" wrapText="1"/>
    </xf>
    <xf numFmtId="9" fontId="27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top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left" vertical="center" wrapText="1"/>
    </xf>
    <xf numFmtId="10" fontId="9" fillId="11" borderId="8" xfId="0" applyNumberFormat="1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0" fontId="9" fillId="11" borderId="1" xfId="0" applyNumberFormat="1" applyFont="1" applyFill="1" applyBorder="1" applyAlignment="1">
      <alignment horizontal="center" vertical="top" wrapText="1"/>
    </xf>
    <xf numFmtId="10" fontId="15" fillId="11" borderId="2" xfId="0" applyNumberFormat="1" applyFont="1" applyFill="1" applyBorder="1" applyAlignment="1">
      <alignment horizontal="center" vertical="top" wrapText="1"/>
    </xf>
    <xf numFmtId="0" fontId="15" fillId="11" borderId="2" xfId="0" applyFont="1" applyFill="1" applyBorder="1" applyAlignment="1">
      <alignment horizontal="center" vertical="top" wrapText="1"/>
    </xf>
    <xf numFmtId="165" fontId="15" fillId="11" borderId="2" xfId="0" applyNumberFormat="1" applyFont="1" applyFill="1" applyBorder="1" applyAlignment="1">
      <alignment horizontal="center" vertical="top" wrapText="1"/>
    </xf>
    <xf numFmtId="0" fontId="15" fillId="11" borderId="0" xfId="0" applyFont="1" applyFill="1" applyAlignment="1">
      <alignment horizontal="right" vertical="top"/>
    </xf>
    <xf numFmtId="0" fontId="9" fillId="11" borderId="16" xfId="0" applyFont="1" applyFill="1" applyBorder="1" applyAlignment="1">
      <alignment horizontal="center" vertical="top" wrapText="1"/>
    </xf>
    <xf numFmtId="9" fontId="9" fillId="11" borderId="1" xfId="0" applyNumberFormat="1" applyFont="1" applyFill="1" applyBorder="1" applyAlignment="1">
      <alignment horizontal="center" vertical="top" wrapText="1"/>
    </xf>
    <xf numFmtId="165" fontId="5" fillId="0" borderId="17" xfId="0" applyNumberFormat="1" applyFont="1" applyFill="1" applyBorder="1" applyAlignment="1">
      <alignment horizontal="center" vertical="top" wrapText="1"/>
    </xf>
    <xf numFmtId="0" fontId="9" fillId="11" borderId="1" xfId="0" applyFont="1" applyFill="1" applyBorder="1" applyAlignment="1">
      <alignment horizontal="right" vertical="top" wrapText="1"/>
    </xf>
    <xf numFmtId="165" fontId="5" fillId="0" borderId="18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2" xfId="0" applyBorder="1"/>
    <xf numFmtId="165" fontId="24" fillId="0" borderId="2" xfId="0" applyNumberFormat="1" applyFont="1" applyFill="1" applyBorder="1" applyAlignment="1">
      <alignment horizontal="center" vertical="top" wrapText="1"/>
    </xf>
    <xf numFmtId="0" fontId="28" fillId="0" borderId="2" xfId="0" applyFont="1" applyFill="1" applyBorder="1"/>
    <xf numFmtId="165" fontId="9" fillId="12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0" fillId="0" borderId="19" xfId="0" applyBorder="1"/>
    <xf numFmtId="165" fontId="5" fillId="0" borderId="19" xfId="0" applyNumberFormat="1" applyFont="1" applyFill="1" applyBorder="1" applyAlignment="1">
      <alignment horizontal="center" vertical="top" wrapText="1"/>
    </xf>
    <xf numFmtId="10" fontId="9" fillId="11" borderId="26" xfId="0" applyNumberFormat="1" applyFont="1" applyFill="1" applyBorder="1" applyAlignment="1">
      <alignment horizontal="center" vertical="top" wrapText="1"/>
    </xf>
    <xf numFmtId="165" fontId="0" fillId="0" borderId="0" xfId="0" applyNumberFormat="1"/>
    <xf numFmtId="0" fontId="16" fillId="6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5" fillId="0" borderId="0" xfId="1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6" borderId="28" xfId="0" applyFont="1" applyFill="1" applyBorder="1" applyAlignment="1">
      <alignment horizontal="left" vertical="center" wrapText="1"/>
    </xf>
    <xf numFmtId="4" fontId="27" fillId="0" borderId="2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8" borderId="2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top" wrapText="1"/>
    </xf>
    <xf numFmtId="0" fontId="0" fillId="0" borderId="0" xfId="0"/>
    <xf numFmtId="0" fontId="26" fillId="0" borderId="2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0" fontId="16" fillId="6" borderId="36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top" wrapText="1"/>
    </xf>
    <xf numFmtId="0" fontId="27" fillId="11" borderId="38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40" xfId="0" applyFont="1" applyFill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top" wrapText="1"/>
    </xf>
    <xf numFmtId="0" fontId="26" fillId="0" borderId="22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5" fillId="0" borderId="15" xfId="1" applyFont="1" applyBorder="1" applyAlignment="1">
      <alignment vertical="center"/>
    </xf>
    <xf numFmtId="0" fontId="16" fillId="6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vertical="center" wrapText="1"/>
    </xf>
    <xf numFmtId="9" fontId="15" fillId="11" borderId="2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24" fillId="7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4" fontId="0" fillId="0" borderId="0" xfId="0" applyNumberFormat="1"/>
    <xf numFmtId="0" fontId="16" fillId="6" borderId="3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13" borderId="46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center" vertical="center" wrapText="1"/>
    </xf>
    <xf numFmtId="4" fontId="7" fillId="13" borderId="1" xfId="0" applyNumberFormat="1" applyFont="1" applyFill="1" applyBorder="1" applyAlignment="1">
      <alignment horizontal="center" vertical="center" wrapText="1"/>
    </xf>
    <xf numFmtId="164" fontId="8" fillId="13" borderId="47" xfId="0" applyNumberFormat="1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64" fontId="14" fillId="0" borderId="47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14" borderId="46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6" fillId="14" borderId="1" xfId="0" applyFont="1" applyFill="1" applyBorder="1" applyAlignment="1">
      <alignment horizontal="center" vertical="center" wrapText="1"/>
    </xf>
    <xf numFmtId="4" fontId="7" fillId="14" borderId="1" xfId="0" applyNumberFormat="1" applyFont="1" applyFill="1" applyBorder="1" applyAlignment="1">
      <alignment horizontal="center" vertical="center" wrapText="1"/>
    </xf>
    <xf numFmtId="164" fontId="8" fillId="14" borderId="47" xfId="0" applyNumberFormat="1" applyFont="1" applyFill="1" applyBorder="1" applyAlignment="1">
      <alignment horizontal="center" vertical="center" wrapText="1"/>
    </xf>
    <xf numFmtId="0" fontId="18" fillId="8" borderId="34" xfId="0" applyFont="1" applyFill="1" applyBorder="1" applyAlignment="1">
      <alignment horizontal="center" vertical="center" wrapText="1"/>
    </xf>
    <xf numFmtId="0" fontId="18" fillId="8" borderId="28" xfId="0" applyFont="1" applyFill="1" applyBorder="1" applyAlignment="1">
      <alignment horizontal="center" vertical="center" wrapText="1"/>
    </xf>
    <xf numFmtId="0" fontId="18" fillId="8" borderId="28" xfId="0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6" xfId="0" applyBorder="1" applyAlignment="1">
      <alignment vertical="center"/>
    </xf>
    <xf numFmtId="0" fontId="9" fillId="6" borderId="1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5" fillId="0" borderId="29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9" fillId="6" borderId="25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18" fillId="8" borderId="0" xfId="0" applyFont="1" applyFill="1" applyAlignment="1">
      <alignment horizontal="right" vertical="center" wrapText="1"/>
    </xf>
    <xf numFmtId="4" fontId="27" fillId="12" borderId="2" xfId="0" applyNumberFormat="1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15" fillId="11" borderId="0" xfId="0" applyFont="1" applyFill="1" applyAlignment="1">
      <alignment horizontal="center" vertical="top" wrapText="1"/>
    </xf>
    <xf numFmtId="0" fontId="0" fillId="0" borderId="0" xfId="0"/>
    <xf numFmtId="4" fontId="19" fillId="9" borderId="2" xfId="0" applyNumberFormat="1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29" fillId="15" borderId="29" xfId="0" applyFont="1" applyFill="1" applyBorder="1" applyAlignment="1">
      <alignment horizontal="center" vertical="center" wrapText="1"/>
    </xf>
    <xf numFmtId="0" fontId="30" fillId="16" borderId="0" xfId="0" applyFont="1" applyFill="1" applyBorder="1" applyAlignment="1">
      <alignment vertical="center"/>
    </xf>
    <xf numFmtId="0" fontId="30" fillId="16" borderId="15" xfId="0" applyFont="1" applyFill="1" applyBorder="1" applyAlignment="1">
      <alignment vertical="center"/>
    </xf>
    <xf numFmtId="0" fontId="2" fillId="3" borderId="43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29" fillId="15" borderId="48" xfId="0" applyFont="1" applyFill="1" applyBorder="1" applyAlignment="1">
      <alignment horizontal="center" vertical="center" wrapText="1"/>
    </xf>
    <xf numFmtId="0" fontId="29" fillId="15" borderId="49" xfId="0" applyFont="1" applyFill="1" applyBorder="1" applyAlignment="1">
      <alignment horizontal="center" vertical="center" wrapText="1"/>
    </xf>
    <xf numFmtId="0" fontId="29" fillId="15" borderId="5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9" fillId="6" borderId="37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10" fontId="16" fillId="6" borderId="3" xfId="0" applyNumberFormat="1" applyFont="1" applyFill="1" applyBorder="1" applyAlignment="1">
      <alignment horizontal="center" vertical="center" wrapText="1"/>
    </xf>
    <xf numFmtId="10" fontId="16" fillId="6" borderId="4" xfId="0" applyNumberFormat="1" applyFont="1" applyFill="1" applyBorder="1" applyAlignment="1">
      <alignment horizontal="center" vertical="center" wrapText="1"/>
    </xf>
    <xf numFmtId="10" fontId="16" fillId="6" borderId="42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165" fontId="5" fillId="0" borderId="10" xfId="0" applyNumberFormat="1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165" fontId="5" fillId="0" borderId="1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11" borderId="2" xfId="0" applyFont="1" applyFill="1" applyBorder="1" applyAlignment="1">
      <alignment horizontal="left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76201</xdr:rowOff>
    </xdr:from>
    <xdr:to>
      <xdr:col>1</xdr:col>
      <xdr:colOff>1543051</xdr:colOff>
      <xdr:row>6</xdr:row>
      <xdr:rowOff>38100</xdr:rowOff>
    </xdr:to>
    <xdr:grpSp>
      <xdr:nvGrpSpPr>
        <xdr:cNvPr id="2" name="Agrupar 1"/>
        <xdr:cNvGrpSpPr>
          <a:grpSpLocks noChangeAspect="1"/>
        </xdr:cNvGrpSpPr>
      </xdr:nvGrpSpPr>
      <xdr:grpSpPr bwMode="auto">
        <a:xfrm>
          <a:off x="409575" y="76201"/>
          <a:ext cx="1600201" cy="1543049"/>
          <a:chOff x="3569" y="1171"/>
          <a:chExt cx="5087" cy="5683"/>
        </a:xfrm>
      </xdr:grpSpPr>
      <xdr:sp macro="" textlink="">
        <xdr:nvSpPr>
          <xdr:cNvPr id="3" name="Freeform 2"/>
          <xdr:cNvSpPr>
            <a:spLocks noChangeAspect="1"/>
          </xdr:cNvSpPr>
        </xdr:nvSpPr>
        <xdr:spPr bwMode="auto">
          <a:xfrm>
            <a:off x="4529" y="2738"/>
            <a:ext cx="3137" cy="3124"/>
          </a:xfrm>
          <a:custGeom>
            <a:avLst/>
            <a:gdLst>
              <a:gd name="T0" fmla="*/ 1 w 3137"/>
              <a:gd name="T1" fmla="*/ 0 h 3124"/>
              <a:gd name="T2" fmla="*/ 3136 w 3137"/>
              <a:gd name="T3" fmla="*/ 0 h 3124"/>
              <a:gd name="T4" fmla="*/ 3137 w 3137"/>
              <a:gd name="T5" fmla="*/ 1741 h 3124"/>
              <a:gd name="T6" fmla="*/ 2657 w 3137"/>
              <a:gd name="T7" fmla="*/ 2688 h 3124"/>
              <a:gd name="T8" fmla="*/ 1681 w 3137"/>
              <a:gd name="T9" fmla="*/ 3109 h 3124"/>
              <a:gd name="T10" fmla="*/ 615 w 3137"/>
              <a:gd name="T11" fmla="*/ 2778 h 3124"/>
              <a:gd name="T12" fmla="*/ 0 w 3137"/>
              <a:gd name="T13" fmla="*/ 1741 h 3124"/>
              <a:gd name="T14" fmla="*/ 1 w 3137"/>
              <a:gd name="T15" fmla="*/ 0 h 3124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3137" h="3124">
                <a:moveTo>
                  <a:pt x="1" y="0"/>
                </a:moveTo>
                <a:lnTo>
                  <a:pt x="3136" y="0"/>
                </a:lnTo>
                <a:lnTo>
                  <a:pt x="3137" y="1741"/>
                </a:lnTo>
                <a:cubicBezTo>
                  <a:pt x="3062" y="2192"/>
                  <a:pt x="2897" y="2447"/>
                  <a:pt x="2657" y="2688"/>
                </a:cubicBezTo>
                <a:cubicBezTo>
                  <a:pt x="2417" y="2914"/>
                  <a:pt x="2026" y="3094"/>
                  <a:pt x="1681" y="3109"/>
                </a:cubicBezTo>
                <a:cubicBezTo>
                  <a:pt x="1351" y="3124"/>
                  <a:pt x="886" y="3004"/>
                  <a:pt x="615" y="2778"/>
                </a:cubicBezTo>
                <a:cubicBezTo>
                  <a:pt x="330" y="2553"/>
                  <a:pt x="105" y="2207"/>
                  <a:pt x="0" y="1741"/>
                </a:cubicBezTo>
                <a:lnTo>
                  <a:pt x="1" y="0"/>
                </a:lnTo>
                <a:close/>
              </a:path>
            </a:pathLst>
          </a:custGeom>
          <a:solidFill>
            <a:srgbClr val="FF0000"/>
          </a:solidFill>
          <a:ln w="317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sp macro="" textlink="">
        <xdr:nvSpPr>
          <xdr:cNvPr id="4" name="Freeform 3"/>
          <xdr:cNvSpPr>
            <a:spLocks noChangeAspect="1"/>
          </xdr:cNvSpPr>
        </xdr:nvSpPr>
        <xdr:spPr bwMode="auto">
          <a:xfrm>
            <a:off x="4890" y="3110"/>
            <a:ext cx="2505" cy="1910"/>
          </a:xfrm>
          <a:custGeom>
            <a:avLst/>
            <a:gdLst>
              <a:gd name="T0" fmla="*/ 1245 w 2505"/>
              <a:gd name="T1" fmla="*/ 0 h 1910"/>
              <a:gd name="T2" fmla="*/ 0 w 2505"/>
              <a:gd name="T3" fmla="*/ 948 h 1910"/>
              <a:gd name="T4" fmla="*/ 1245 w 2505"/>
              <a:gd name="T5" fmla="*/ 1910 h 1910"/>
              <a:gd name="T6" fmla="*/ 2505 w 2505"/>
              <a:gd name="T7" fmla="*/ 948 h 1910"/>
              <a:gd name="T8" fmla="*/ 1245 w 2505"/>
              <a:gd name="T9" fmla="*/ 0 h 191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505" h="1910">
                <a:moveTo>
                  <a:pt x="1245" y="0"/>
                </a:moveTo>
                <a:lnTo>
                  <a:pt x="0" y="948"/>
                </a:lnTo>
                <a:lnTo>
                  <a:pt x="1245" y="1910"/>
                </a:lnTo>
                <a:lnTo>
                  <a:pt x="2505" y="948"/>
                </a:lnTo>
                <a:lnTo>
                  <a:pt x="1245" y="0"/>
                </a:lnTo>
                <a:close/>
              </a:path>
            </a:pathLst>
          </a:custGeom>
          <a:solidFill>
            <a:srgbClr val="00CCFF"/>
          </a:solidFill>
          <a:ln w="317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sp macro="" textlink="">
        <xdr:nvSpPr>
          <xdr:cNvPr id="5" name="Freeform 4"/>
          <xdr:cNvSpPr>
            <a:spLocks noChangeAspect="1"/>
          </xdr:cNvSpPr>
        </xdr:nvSpPr>
        <xdr:spPr bwMode="auto">
          <a:xfrm>
            <a:off x="5760" y="3411"/>
            <a:ext cx="750" cy="1263"/>
          </a:xfrm>
          <a:custGeom>
            <a:avLst/>
            <a:gdLst>
              <a:gd name="T0" fmla="*/ 360 w 50"/>
              <a:gd name="T1" fmla="*/ 0 h 84"/>
              <a:gd name="T2" fmla="*/ 0 w 50"/>
              <a:gd name="T3" fmla="*/ 361 h 84"/>
              <a:gd name="T4" fmla="*/ 0 w 50"/>
              <a:gd name="T5" fmla="*/ 887 h 84"/>
              <a:gd name="T6" fmla="*/ 360 w 50"/>
              <a:gd name="T7" fmla="*/ 1263 h 84"/>
              <a:gd name="T8" fmla="*/ 375 w 50"/>
              <a:gd name="T9" fmla="*/ 1263 h 84"/>
              <a:gd name="T10" fmla="*/ 750 w 50"/>
              <a:gd name="T11" fmla="*/ 887 h 84"/>
              <a:gd name="T12" fmla="*/ 750 w 50"/>
              <a:gd name="T13" fmla="*/ 361 h 84"/>
              <a:gd name="T14" fmla="*/ 375 w 50"/>
              <a:gd name="T15" fmla="*/ 0 h 84"/>
              <a:gd name="T16" fmla="*/ 360 w 50"/>
              <a:gd name="T17" fmla="*/ 0 h 84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0" t="0" r="r" b="b"/>
            <a:pathLst>
              <a:path w="50" h="84">
                <a:moveTo>
                  <a:pt x="24" y="0"/>
                </a:moveTo>
                <a:cubicBezTo>
                  <a:pt x="11" y="0"/>
                  <a:pt x="0" y="11"/>
                  <a:pt x="0" y="24"/>
                </a:cubicBezTo>
                <a:lnTo>
                  <a:pt x="0" y="59"/>
                </a:lnTo>
                <a:cubicBezTo>
                  <a:pt x="0" y="73"/>
                  <a:pt x="11" y="84"/>
                  <a:pt x="24" y="84"/>
                </a:cubicBezTo>
                <a:lnTo>
                  <a:pt x="25" y="84"/>
                </a:lnTo>
                <a:cubicBezTo>
                  <a:pt x="39" y="84"/>
                  <a:pt x="50" y="73"/>
                  <a:pt x="50" y="59"/>
                </a:cubicBezTo>
                <a:lnTo>
                  <a:pt x="50" y="24"/>
                </a:lnTo>
                <a:cubicBezTo>
                  <a:pt x="50" y="11"/>
                  <a:pt x="39" y="0"/>
                  <a:pt x="25" y="0"/>
                </a:cubicBezTo>
                <a:lnTo>
                  <a:pt x="24" y="0"/>
                </a:lnTo>
                <a:close/>
              </a:path>
            </a:pathLst>
          </a:custGeom>
          <a:solidFill>
            <a:srgbClr val="FFFFFF"/>
          </a:solidFill>
          <a:ln w="317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grpSp>
        <xdr:nvGrpSpPr>
          <xdr:cNvPr id="6" name="Group 5"/>
          <xdr:cNvGrpSpPr>
            <a:grpSpLocks noChangeAspect="1"/>
          </xdr:cNvGrpSpPr>
        </xdr:nvGrpSpPr>
        <xdr:grpSpPr bwMode="auto">
          <a:xfrm>
            <a:off x="4394" y="1171"/>
            <a:ext cx="3392" cy="1564"/>
            <a:chOff x="4394" y="1171"/>
            <a:chExt cx="3392" cy="1564"/>
          </a:xfrm>
        </xdr:grpSpPr>
        <xdr:sp macro="" textlink="">
          <xdr:nvSpPr>
            <xdr:cNvPr id="414" name="Freeform 6"/>
            <xdr:cNvSpPr>
              <a:spLocks noChangeAspect="1"/>
            </xdr:cNvSpPr>
          </xdr:nvSpPr>
          <xdr:spPr bwMode="auto">
            <a:xfrm>
              <a:off x="4394" y="1171"/>
              <a:ext cx="3392" cy="1564"/>
            </a:xfrm>
            <a:custGeom>
              <a:avLst/>
              <a:gdLst>
                <a:gd name="T0" fmla="*/ 0 w 226"/>
                <a:gd name="T1" fmla="*/ 331 h 104"/>
                <a:gd name="T2" fmla="*/ 360 w 226"/>
                <a:gd name="T3" fmla="*/ 196 h 104"/>
                <a:gd name="T4" fmla="*/ 405 w 226"/>
                <a:gd name="T5" fmla="*/ 346 h 104"/>
                <a:gd name="T6" fmla="*/ 645 w 226"/>
                <a:gd name="T7" fmla="*/ 286 h 104"/>
                <a:gd name="T8" fmla="*/ 630 w 226"/>
                <a:gd name="T9" fmla="*/ 135 h 104"/>
                <a:gd name="T10" fmla="*/ 1051 w 226"/>
                <a:gd name="T11" fmla="*/ 45 h 104"/>
                <a:gd name="T12" fmla="*/ 1096 w 226"/>
                <a:gd name="T13" fmla="*/ 511 h 104"/>
                <a:gd name="T14" fmla="*/ 1276 w 226"/>
                <a:gd name="T15" fmla="*/ 496 h 104"/>
                <a:gd name="T16" fmla="*/ 1261 w 226"/>
                <a:gd name="T17" fmla="*/ 30 h 104"/>
                <a:gd name="T18" fmla="*/ 1471 w 226"/>
                <a:gd name="T19" fmla="*/ 0 h 104"/>
                <a:gd name="T20" fmla="*/ 1486 w 226"/>
                <a:gd name="T21" fmla="*/ 150 h 104"/>
                <a:gd name="T22" fmla="*/ 1591 w 226"/>
                <a:gd name="T23" fmla="*/ 150 h 104"/>
                <a:gd name="T24" fmla="*/ 1606 w 226"/>
                <a:gd name="T25" fmla="*/ 0 h 104"/>
                <a:gd name="T26" fmla="*/ 1861 w 226"/>
                <a:gd name="T27" fmla="*/ 0 h 104"/>
                <a:gd name="T28" fmla="*/ 1861 w 226"/>
                <a:gd name="T29" fmla="*/ 150 h 104"/>
                <a:gd name="T30" fmla="*/ 1996 w 226"/>
                <a:gd name="T31" fmla="*/ 150 h 104"/>
                <a:gd name="T32" fmla="*/ 1996 w 226"/>
                <a:gd name="T33" fmla="*/ 15 h 104"/>
                <a:gd name="T34" fmla="*/ 2221 w 226"/>
                <a:gd name="T35" fmla="*/ 30 h 104"/>
                <a:gd name="T36" fmla="*/ 2191 w 226"/>
                <a:gd name="T37" fmla="*/ 511 h 104"/>
                <a:gd name="T38" fmla="*/ 2386 w 226"/>
                <a:gd name="T39" fmla="*/ 541 h 104"/>
                <a:gd name="T40" fmla="*/ 2431 w 226"/>
                <a:gd name="T41" fmla="*/ 75 h 104"/>
                <a:gd name="T42" fmla="*/ 2807 w 226"/>
                <a:gd name="T43" fmla="*/ 135 h 104"/>
                <a:gd name="T44" fmla="*/ 2807 w 226"/>
                <a:gd name="T45" fmla="*/ 301 h 104"/>
                <a:gd name="T46" fmla="*/ 3032 w 226"/>
                <a:gd name="T47" fmla="*/ 361 h 104"/>
                <a:gd name="T48" fmla="*/ 3062 w 226"/>
                <a:gd name="T49" fmla="*/ 226 h 104"/>
                <a:gd name="T50" fmla="*/ 3392 w 226"/>
                <a:gd name="T51" fmla="*/ 331 h 104"/>
                <a:gd name="T52" fmla="*/ 2942 w 226"/>
                <a:gd name="T53" fmla="*/ 1564 h 104"/>
                <a:gd name="T54" fmla="*/ 480 w 226"/>
                <a:gd name="T55" fmla="*/ 1564 h 104"/>
                <a:gd name="T56" fmla="*/ 0 w 226"/>
                <a:gd name="T57" fmla="*/ 331 h 104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</a:gdLst>
              <a:ahLst/>
              <a:cxnLst>
                <a:cxn ang="T58">
                  <a:pos x="T0" y="T1"/>
                </a:cxn>
                <a:cxn ang="T59">
                  <a:pos x="T2" y="T3"/>
                </a:cxn>
                <a:cxn ang="T60">
                  <a:pos x="T4" y="T5"/>
                </a:cxn>
                <a:cxn ang="T61">
                  <a:pos x="T6" y="T7"/>
                </a:cxn>
                <a:cxn ang="T62">
                  <a:pos x="T8" y="T9"/>
                </a:cxn>
                <a:cxn ang="T63">
                  <a:pos x="T10" y="T11"/>
                </a:cxn>
                <a:cxn ang="T64">
                  <a:pos x="T12" y="T13"/>
                </a:cxn>
                <a:cxn ang="T65">
                  <a:pos x="T14" y="T15"/>
                </a:cxn>
                <a:cxn ang="T66">
                  <a:pos x="T16" y="T17"/>
                </a:cxn>
                <a:cxn ang="T67">
                  <a:pos x="T18" y="T19"/>
                </a:cxn>
                <a:cxn ang="T68">
                  <a:pos x="T20" y="T21"/>
                </a:cxn>
                <a:cxn ang="T69">
                  <a:pos x="T22" y="T23"/>
                </a:cxn>
                <a:cxn ang="T70">
                  <a:pos x="T24" y="T25"/>
                </a:cxn>
                <a:cxn ang="T71">
                  <a:pos x="T26" y="T27"/>
                </a:cxn>
                <a:cxn ang="T72">
                  <a:pos x="T28" y="T29"/>
                </a:cxn>
                <a:cxn ang="T73">
                  <a:pos x="T30" y="T31"/>
                </a:cxn>
                <a:cxn ang="T74">
                  <a:pos x="T32" y="T33"/>
                </a:cxn>
                <a:cxn ang="T75">
                  <a:pos x="T34" y="T35"/>
                </a:cxn>
                <a:cxn ang="T76">
                  <a:pos x="T36" y="T37"/>
                </a:cxn>
                <a:cxn ang="T77">
                  <a:pos x="T38" y="T39"/>
                </a:cxn>
                <a:cxn ang="T78">
                  <a:pos x="T40" y="T41"/>
                </a:cxn>
                <a:cxn ang="T79">
                  <a:pos x="T42" y="T43"/>
                </a:cxn>
                <a:cxn ang="T80">
                  <a:pos x="T44" y="T45"/>
                </a:cxn>
                <a:cxn ang="T81">
                  <a:pos x="T46" y="T47"/>
                </a:cxn>
                <a:cxn ang="T82">
                  <a:pos x="T48" y="T49"/>
                </a:cxn>
                <a:cxn ang="T83">
                  <a:pos x="T50" y="T51"/>
                </a:cxn>
                <a:cxn ang="T84">
                  <a:pos x="T52" y="T53"/>
                </a:cxn>
                <a:cxn ang="T85">
                  <a:pos x="T54" y="T55"/>
                </a:cxn>
                <a:cxn ang="T86">
                  <a:pos x="T56" y="T57"/>
                </a:cxn>
              </a:cxnLst>
              <a:rect l="0" t="0" r="r" b="b"/>
              <a:pathLst>
                <a:path w="226" h="104">
                  <a:moveTo>
                    <a:pt x="0" y="22"/>
                  </a:moveTo>
                  <a:lnTo>
                    <a:pt x="24" y="13"/>
                  </a:lnTo>
                  <a:lnTo>
                    <a:pt x="27" y="23"/>
                  </a:lnTo>
                  <a:lnTo>
                    <a:pt x="43" y="19"/>
                  </a:lnTo>
                  <a:lnTo>
                    <a:pt x="42" y="9"/>
                  </a:lnTo>
                  <a:lnTo>
                    <a:pt x="70" y="3"/>
                  </a:lnTo>
                  <a:lnTo>
                    <a:pt x="73" y="34"/>
                  </a:lnTo>
                  <a:lnTo>
                    <a:pt x="85" y="33"/>
                  </a:lnTo>
                  <a:lnTo>
                    <a:pt x="84" y="2"/>
                  </a:lnTo>
                  <a:lnTo>
                    <a:pt x="98" y="0"/>
                  </a:lnTo>
                  <a:lnTo>
                    <a:pt x="99" y="10"/>
                  </a:lnTo>
                  <a:lnTo>
                    <a:pt x="106" y="10"/>
                  </a:lnTo>
                  <a:lnTo>
                    <a:pt x="107" y="0"/>
                  </a:lnTo>
                  <a:lnTo>
                    <a:pt x="124" y="0"/>
                  </a:lnTo>
                  <a:lnTo>
                    <a:pt x="124" y="10"/>
                  </a:lnTo>
                  <a:lnTo>
                    <a:pt x="133" y="10"/>
                  </a:lnTo>
                  <a:lnTo>
                    <a:pt x="133" y="1"/>
                  </a:lnTo>
                  <a:lnTo>
                    <a:pt x="148" y="2"/>
                  </a:lnTo>
                  <a:lnTo>
                    <a:pt x="146" y="34"/>
                  </a:lnTo>
                  <a:lnTo>
                    <a:pt x="159" y="36"/>
                  </a:lnTo>
                  <a:lnTo>
                    <a:pt x="162" y="5"/>
                  </a:lnTo>
                  <a:lnTo>
                    <a:pt x="187" y="9"/>
                  </a:lnTo>
                  <a:lnTo>
                    <a:pt x="187" y="20"/>
                  </a:lnTo>
                  <a:lnTo>
                    <a:pt x="202" y="24"/>
                  </a:lnTo>
                  <a:lnTo>
                    <a:pt x="204" y="15"/>
                  </a:lnTo>
                  <a:lnTo>
                    <a:pt x="226" y="22"/>
                  </a:lnTo>
                  <a:cubicBezTo>
                    <a:pt x="226" y="22"/>
                    <a:pt x="211" y="63"/>
                    <a:pt x="196" y="104"/>
                  </a:cubicBezTo>
                  <a:cubicBezTo>
                    <a:pt x="117" y="82"/>
                    <a:pt x="84" y="93"/>
                    <a:pt x="32" y="104"/>
                  </a:cubicBezTo>
                  <a:cubicBezTo>
                    <a:pt x="16" y="63"/>
                    <a:pt x="0" y="22"/>
                    <a:pt x="0" y="22"/>
                  </a:cubicBezTo>
                  <a:close/>
                </a:path>
              </a:pathLst>
            </a:custGeom>
            <a:solidFill>
              <a:srgbClr val="C0C0C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15" name="Freeform 7"/>
            <xdr:cNvSpPr>
              <a:spLocks noChangeAspect="1"/>
            </xdr:cNvSpPr>
          </xdr:nvSpPr>
          <xdr:spPr bwMode="auto">
            <a:xfrm>
              <a:off x="5805" y="1532"/>
              <a:ext cx="615" cy="767"/>
            </a:xfrm>
            <a:custGeom>
              <a:avLst/>
              <a:gdLst>
                <a:gd name="T0" fmla="*/ 0 w 41"/>
                <a:gd name="T1" fmla="*/ 767 h 51"/>
                <a:gd name="T2" fmla="*/ 600 w 41"/>
                <a:gd name="T3" fmla="*/ 767 h 51"/>
                <a:gd name="T4" fmla="*/ 615 w 41"/>
                <a:gd name="T5" fmla="*/ 241 h 51"/>
                <a:gd name="T6" fmla="*/ 300 w 41"/>
                <a:gd name="T7" fmla="*/ 0 h 51"/>
                <a:gd name="T8" fmla="*/ 0 w 41"/>
                <a:gd name="T9" fmla="*/ 241 h 51"/>
                <a:gd name="T10" fmla="*/ 0 w 41"/>
                <a:gd name="T11" fmla="*/ 767 h 5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41" h="51">
                  <a:moveTo>
                    <a:pt x="0" y="51"/>
                  </a:moveTo>
                  <a:lnTo>
                    <a:pt x="40" y="51"/>
                  </a:lnTo>
                  <a:lnTo>
                    <a:pt x="41" y="16"/>
                  </a:lnTo>
                  <a:cubicBezTo>
                    <a:pt x="38" y="7"/>
                    <a:pt x="27" y="0"/>
                    <a:pt x="20" y="0"/>
                  </a:cubicBezTo>
                  <a:cubicBezTo>
                    <a:pt x="13" y="0"/>
                    <a:pt x="3" y="7"/>
                    <a:pt x="0" y="16"/>
                  </a:cubicBezTo>
                  <a:lnTo>
                    <a:pt x="0" y="51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16" name="Freeform 8"/>
            <xdr:cNvSpPr>
              <a:spLocks noChangeAspect="1"/>
            </xdr:cNvSpPr>
          </xdr:nvSpPr>
          <xdr:spPr bwMode="auto">
            <a:xfrm>
              <a:off x="5910" y="1652"/>
              <a:ext cx="390" cy="662"/>
            </a:xfrm>
            <a:custGeom>
              <a:avLst/>
              <a:gdLst>
                <a:gd name="T0" fmla="*/ 0 w 26"/>
                <a:gd name="T1" fmla="*/ 662 h 44"/>
                <a:gd name="T2" fmla="*/ 375 w 26"/>
                <a:gd name="T3" fmla="*/ 662 h 44"/>
                <a:gd name="T4" fmla="*/ 390 w 26"/>
                <a:gd name="T5" fmla="*/ 181 h 44"/>
                <a:gd name="T6" fmla="*/ 210 w 26"/>
                <a:gd name="T7" fmla="*/ 0 h 44"/>
                <a:gd name="T8" fmla="*/ 15 w 26"/>
                <a:gd name="T9" fmla="*/ 181 h 44"/>
                <a:gd name="T10" fmla="*/ 0 w 26"/>
                <a:gd name="T11" fmla="*/ 662 h 44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26" h="44">
                  <a:moveTo>
                    <a:pt x="0" y="44"/>
                  </a:moveTo>
                  <a:lnTo>
                    <a:pt x="25" y="44"/>
                  </a:lnTo>
                  <a:lnTo>
                    <a:pt x="26" y="12"/>
                  </a:lnTo>
                  <a:cubicBezTo>
                    <a:pt x="24" y="4"/>
                    <a:pt x="18" y="0"/>
                    <a:pt x="14" y="0"/>
                  </a:cubicBezTo>
                  <a:cubicBezTo>
                    <a:pt x="10" y="0"/>
                    <a:pt x="3" y="5"/>
                    <a:pt x="1" y="12"/>
                  </a:cubicBezTo>
                  <a:lnTo>
                    <a:pt x="0" y="44"/>
                  </a:lnTo>
                  <a:close/>
                </a:path>
              </a:pathLst>
            </a:custGeom>
            <a:solidFill>
              <a:srgbClr val="FF00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cxnSp macro="">
          <xdr:nvCxnSpPr>
            <xdr:cNvPr id="417" name="Line 9"/>
            <xdr:cNvCxnSpPr>
              <a:cxnSpLocks noChangeAspect="1" noChangeShapeType="1"/>
            </xdr:cNvCxnSpPr>
          </xdr:nvCxnSpPr>
          <xdr:spPr bwMode="auto">
            <a:xfrm>
              <a:off x="5790" y="2193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18" name="Line 10"/>
            <xdr:cNvCxnSpPr>
              <a:cxnSpLocks noChangeAspect="1" noChangeShapeType="1"/>
            </xdr:cNvCxnSpPr>
          </xdr:nvCxnSpPr>
          <xdr:spPr bwMode="auto">
            <a:xfrm>
              <a:off x="5790" y="2088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19" name="Line 11"/>
            <xdr:cNvCxnSpPr>
              <a:cxnSpLocks noChangeAspect="1" noChangeShapeType="1"/>
            </xdr:cNvCxnSpPr>
          </xdr:nvCxnSpPr>
          <xdr:spPr bwMode="auto">
            <a:xfrm>
              <a:off x="5790" y="1953"/>
              <a:ext cx="120" cy="1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0" name="Line 12"/>
            <xdr:cNvCxnSpPr>
              <a:cxnSpLocks noChangeAspect="1" noChangeShapeType="1"/>
            </xdr:cNvCxnSpPr>
          </xdr:nvCxnSpPr>
          <xdr:spPr bwMode="auto">
            <a:xfrm>
              <a:off x="5790" y="1833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1" name="Line 13"/>
            <xdr:cNvCxnSpPr>
              <a:cxnSpLocks noChangeAspect="1" noChangeShapeType="1"/>
            </xdr:cNvCxnSpPr>
          </xdr:nvCxnSpPr>
          <xdr:spPr bwMode="auto">
            <a:xfrm>
              <a:off x="6300" y="1833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2" name="Line 14"/>
            <xdr:cNvCxnSpPr>
              <a:cxnSpLocks noChangeAspect="1" noChangeShapeType="1"/>
            </xdr:cNvCxnSpPr>
          </xdr:nvCxnSpPr>
          <xdr:spPr bwMode="auto">
            <a:xfrm>
              <a:off x="6300" y="1938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3" name="Line 15"/>
            <xdr:cNvCxnSpPr>
              <a:cxnSpLocks noChangeAspect="1" noChangeShapeType="1"/>
            </xdr:cNvCxnSpPr>
          </xdr:nvCxnSpPr>
          <xdr:spPr bwMode="auto">
            <a:xfrm>
              <a:off x="6285" y="2058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4" name="Line 16"/>
            <xdr:cNvCxnSpPr>
              <a:cxnSpLocks noChangeAspect="1" noChangeShapeType="1"/>
            </xdr:cNvCxnSpPr>
          </xdr:nvCxnSpPr>
          <xdr:spPr bwMode="auto">
            <a:xfrm>
              <a:off x="6285" y="2178"/>
              <a:ext cx="120" cy="1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5" name="Line 17"/>
            <xdr:cNvCxnSpPr>
              <a:cxnSpLocks noChangeAspect="1" noChangeShapeType="1"/>
            </xdr:cNvCxnSpPr>
          </xdr:nvCxnSpPr>
          <xdr:spPr bwMode="auto">
            <a:xfrm flipV="1">
              <a:off x="6270" y="1682"/>
              <a:ext cx="105" cy="6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6" name="Line 18"/>
            <xdr:cNvCxnSpPr>
              <a:cxnSpLocks noChangeAspect="1" noChangeShapeType="1"/>
            </xdr:cNvCxnSpPr>
          </xdr:nvCxnSpPr>
          <xdr:spPr bwMode="auto">
            <a:xfrm flipH="1" flipV="1">
              <a:off x="5850" y="1682"/>
              <a:ext cx="105" cy="6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7" name="Line 19"/>
            <xdr:cNvCxnSpPr>
              <a:cxnSpLocks noChangeAspect="1" noChangeShapeType="1"/>
            </xdr:cNvCxnSpPr>
          </xdr:nvCxnSpPr>
          <xdr:spPr bwMode="auto">
            <a:xfrm>
              <a:off x="5955" y="1577"/>
              <a:ext cx="60" cy="10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8" name="Line 20"/>
            <xdr:cNvCxnSpPr>
              <a:cxnSpLocks noChangeAspect="1" noChangeShapeType="1"/>
            </xdr:cNvCxnSpPr>
          </xdr:nvCxnSpPr>
          <xdr:spPr bwMode="auto">
            <a:xfrm flipH="1">
              <a:off x="6210" y="1577"/>
              <a:ext cx="60" cy="10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29" name="Line 21"/>
            <xdr:cNvCxnSpPr>
              <a:cxnSpLocks noChangeAspect="1" noChangeShapeType="1"/>
            </xdr:cNvCxnSpPr>
          </xdr:nvCxnSpPr>
          <xdr:spPr bwMode="auto">
            <a:xfrm>
              <a:off x="6075" y="1532"/>
              <a:ext cx="15" cy="12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30" name="Line 22"/>
            <xdr:cNvCxnSpPr>
              <a:cxnSpLocks noChangeAspect="1" noChangeShapeType="1"/>
            </xdr:cNvCxnSpPr>
          </xdr:nvCxnSpPr>
          <xdr:spPr bwMode="auto">
            <a:xfrm>
              <a:off x="6150" y="1532"/>
              <a:ext cx="15" cy="12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431" name="Freeform 23"/>
            <xdr:cNvSpPr>
              <a:spLocks noChangeAspect="1"/>
            </xdr:cNvSpPr>
          </xdr:nvSpPr>
          <xdr:spPr bwMode="auto">
            <a:xfrm>
              <a:off x="4484" y="1622"/>
              <a:ext cx="631" cy="902"/>
            </a:xfrm>
            <a:custGeom>
              <a:avLst/>
              <a:gdLst>
                <a:gd name="T0" fmla="*/ 0 w 42"/>
                <a:gd name="T1" fmla="*/ 150 h 60"/>
                <a:gd name="T2" fmla="*/ 631 w 42"/>
                <a:gd name="T3" fmla="*/ 812 h 60"/>
                <a:gd name="T4" fmla="*/ 316 w 42"/>
                <a:gd name="T5" fmla="*/ 902 h 60"/>
                <a:gd name="T6" fmla="*/ 0 w 42"/>
                <a:gd name="T7" fmla="*/ 150 h 60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42" h="60">
                  <a:moveTo>
                    <a:pt x="0" y="10"/>
                  </a:moveTo>
                  <a:cubicBezTo>
                    <a:pt x="4" y="9"/>
                    <a:pt x="29" y="0"/>
                    <a:pt x="42" y="54"/>
                  </a:cubicBezTo>
                  <a:cubicBezTo>
                    <a:pt x="31" y="57"/>
                    <a:pt x="21" y="60"/>
                    <a:pt x="21" y="60"/>
                  </a:cubicBezTo>
                  <a:lnTo>
                    <a:pt x="0" y="10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32" name="Freeform 24"/>
            <xdr:cNvSpPr>
              <a:spLocks noChangeAspect="1"/>
            </xdr:cNvSpPr>
          </xdr:nvSpPr>
          <xdr:spPr bwMode="auto">
            <a:xfrm>
              <a:off x="4544" y="1727"/>
              <a:ext cx="466" cy="797"/>
            </a:xfrm>
            <a:custGeom>
              <a:avLst/>
              <a:gdLst>
                <a:gd name="T0" fmla="*/ 0 w 31"/>
                <a:gd name="T1" fmla="*/ 135 h 53"/>
                <a:gd name="T2" fmla="*/ 466 w 31"/>
                <a:gd name="T3" fmla="*/ 722 h 53"/>
                <a:gd name="T4" fmla="*/ 256 w 31"/>
                <a:gd name="T5" fmla="*/ 797 h 53"/>
                <a:gd name="T6" fmla="*/ 0 w 31"/>
                <a:gd name="T7" fmla="*/ 135 h 5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31" h="53">
                  <a:moveTo>
                    <a:pt x="0" y="9"/>
                  </a:moveTo>
                  <a:cubicBezTo>
                    <a:pt x="2" y="9"/>
                    <a:pt x="16" y="0"/>
                    <a:pt x="31" y="48"/>
                  </a:cubicBezTo>
                  <a:cubicBezTo>
                    <a:pt x="24" y="50"/>
                    <a:pt x="17" y="53"/>
                    <a:pt x="17" y="53"/>
                  </a:cubicBezTo>
                  <a:lnTo>
                    <a:pt x="0" y="9"/>
                  </a:lnTo>
                  <a:close/>
                </a:path>
              </a:pathLst>
            </a:custGeom>
            <a:solidFill>
              <a:srgbClr val="FF00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cxnSp macro="">
          <xdr:nvCxnSpPr>
            <xdr:cNvPr id="433" name="Line 25"/>
            <xdr:cNvCxnSpPr>
              <a:cxnSpLocks noChangeAspect="1" noChangeShapeType="1"/>
            </xdr:cNvCxnSpPr>
          </xdr:nvCxnSpPr>
          <xdr:spPr bwMode="auto">
            <a:xfrm flipH="1">
              <a:off x="4980" y="2389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34" name="Line 26"/>
            <xdr:cNvCxnSpPr>
              <a:cxnSpLocks noChangeAspect="1" noChangeShapeType="1"/>
            </xdr:cNvCxnSpPr>
          </xdr:nvCxnSpPr>
          <xdr:spPr bwMode="auto">
            <a:xfrm flipH="1">
              <a:off x="4935" y="2269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35" name="Line 27"/>
            <xdr:cNvCxnSpPr>
              <a:cxnSpLocks noChangeAspect="1" noChangeShapeType="1"/>
            </xdr:cNvCxnSpPr>
          </xdr:nvCxnSpPr>
          <xdr:spPr bwMode="auto">
            <a:xfrm flipH="1">
              <a:off x="4905" y="2148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36" name="Line 28"/>
            <xdr:cNvCxnSpPr>
              <a:cxnSpLocks noChangeAspect="1" noChangeShapeType="1"/>
            </xdr:cNvCxnSpPr>
          </xdr:nvCxnSpPr>
          <xdr:spPr bwMode="auto">
            <a:xfrm flipH="1">
              <a:off x="4845" y="2028"/>
              <a:ext cx="120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37" name="Line 29"/>
            <xdr:cNvCxnSpPr>
              <a:cxnSpLocks noChangeAspect="1" noChangeShapeType="1"/>
            </xdr:cNvCxnSpPr>
          </xdr:nvCxnSpPr>
          <xdr:spPr bwMode="auto">
            <a:xfrm flipH="1">
              <a:off x="4799" y="1863"/>
              <a:ext cx="76" cy="9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38" name="Line 30"/>
            <xdr:cNvCxnSpPr>
              <a:cxnSpLocks noChangeAspect="1" noChangeShapeType="1"/>
            </xdr:cNvCxnSpPr>
          </xdr:nvCxnSpPr>
          <xdr:spPr bwMode="auto">
            <a:xfrm flipH="1">
              <a:off x="4694" y="1772"/>
              <a:ext cx="45" cy="106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39" name="Line 31"/>
            <xdr:cNvCxnSpPr>
              <a:cxnSpLocks noChangeAspect="1" noChangeShapeType="1"/>
            </xdr:cNvCxnSpPr>
          </xdr:nvCxnSpPr>
          <xdr:spPr bwMode="auto">
            <a:xfrm>
              <a:off x="4604" y="1742"/>
              <a:ext cx="1" cy="12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440" name="Freeform 32"/>
            <xdr:cNvSpPr>
              <a:spLocks noChangeAspect="1"/>
            </xdr:cNvSpPr>
          </xdr:nvSpPr>
          <xdr:spPr bwMode="auto">
            <a:xfrm>
              <a:off x="7110" y="1622"/>
              <a:ext cx="586" cy="902"/>
            </a:xfrm>
            <a:custGeom>
              <a:avLst/>
              <a:gdLst>
                <a:gd name="T0" fmla="*/ 586 w 39"/>
                <a:gd name="T1" fmla="*/ 135 h 60"/>
                <a:gd name="T2" fmla="*/ 0 w 39"/>
                <a:gd name="T3" fmla="*/ 827 h 60"/>
                <a:gd name="T4" fmla="*/ 301 w 39"/>
                <a:gd name="T5" fmla="*/ 902 h 60"/>
                <a:gd name="T6" fmla="*/ 586 w 39"/>
                <a:gd name="T7" fmla="*/ 135 h 60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39" h="60">
                  <a:moveTo>
                    <a:pt x="39" y="9"/>
                  </a:moveTo>
                  <a:cubicBezTo>
                    <a:pt x="36" y="8"/>
                    <a:pt x="10" y="0"/>
                    <a:pt x="0" y="55"/>
                  </a:cubicBezTo>
                  <a:cubicBezTo>
                    <a:pt x="10" y="57"/>
                    <a:pt x="20" y="60"/>
                    <a:pt x="20" y="60"/>
                  </a:cubicBezTo>
                  <a:lnTo>
                    <a:pt x="39" y="9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41" name="Freeform 33"/>
            <xdr:cNvSpPr>
              <a:spLocks noChangeAspect="1"/>
            </xdr:cNvSpPr>
          </xdr:nvSpPr>
          <xdr:spPr bwMode="auto">
            <a:xfrm>
              <a:off x="7200" y="1727"/>
              <a:ext cx="451" cy="797"/>
            </a:xfrm>
            <a:custGeom>
              <a:avLst/>
              <a:gdLst>
                <a:gd name="T0" fmla="*/ 451 w 30"/>
                <a:gd name="T1" fmla="*/ 120 h 53"/>
                <a:gd name="T2" fmla="*/ 0 w 30"/>
                <a:gd name="T3" fmla="*/ 722 h 53"/>
                <a:gd name="T4" fmla="*/ 210 w 30"/>
                <a:gd name="T5" fmla="*/ 797 h 53"/>
                <a:gd name="T6" fmla="*/ 451 w 30"/>
                <a:gd name="T7" fmla="*/ 120 h 53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30" h="53">
                  <a:moveTo>
                    <a:pt x="30" y="8"/>
                  </a:moveTo>
                  <a:cubicBezTo>
                    <a:pt x="27" y="8"/>
                    <a:pt x="13" y="0"/>
                    <a:pt x="0" y="48"/>
                  </a:cubicBezTo>
                  <a:cubicBezTo>
                    <a:pt x="7" y="50"/>
                    <a:pt x="14" y="53"/>
                    <a:pt x="14" y="53"/>
                  </a:cubicBezTo>
                  <a:lnTo>
                    <a:pt x="30" y="8"/>
                  </a:lnTo>
                  <a:close/>
                </a:path>
              </a:pathLst>
            </a:custGeom>
            <a:solidFill>
              <a:srgbClr val="FF00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cxnSp macro="">
          <xdr:nvCxnSpPr>
            <xdr:cNvPr id="442" name="Line 34"/>
            <xdr:cNvCxnSpPr>
              <a:cxnSpLocks noChangeAspect="1" noChangeShapeType="1"/>
            </xdr:cNvCxnSpPr>
          </xdr:nvCxnSpPr>
          <xdr:spPr bwMode="auto">
            <a:xfrm flipV="1">
              <a:off x="7110" y="2389"/>
              <a:ext cx="120" cy="1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3" name="Line 35"/>
            <xdr:cNvCxnSpPr>
              <a:cxnSpLocks noChangeAspect="1" noChangeShapeType="1"/>
            </xdr:cNvCxnSpPr>
          </xdr:nvCxnSpPr>
          <xdr:spPr bwMode="auto">
            <a:xfrm flipV="1">
              <a:off x="7155" y="2269"/>
              <a:ext cx="105" cy="1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4" name="Line 36"/>
            <xdr:cNvCxnSpPr>
              <a:cxnSpLocks noChangeAspect="1" noChangeShapeType="1"/>
            </xdr:cNvCxnSpPr>
          </xdr:nvCxnSpPr>
          <xdr:spPr bwMode="auto">
            <a:xfrm flipV="1">
              <a:off x="7185" y="2148"/>
              <a:ext cx="120" cy="1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5" name="Line 37"/>
            <xdr:cNvCxnSpPr>
              <a:cxnSpLocks noChangeAspect="1" noChangeShapeType="1"/>
            </xdr:cNvCxnSpPr>
          </xdr:nvCxnSpPr>
          <xdr:spPr bwMode="auto">
            <a:xfrm flipV="1">
              <a:off x="7245" y="2028"/>
              <a:ext cx="105" cy="1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6" name="Line 38"/>
            <xdr:cNvCxnSpPr>
              <a:cxnSpLocks noChangeAspect="1" noChangeShapeType="1"/>
            </xdr:cNvCxnSpPr>
          </xdr:nvCxnSpPr>
          <xdr:spPr bwMode="auto">
            <a:xfrm>
              <a:off x="7320" y="1863"/>
              <a:ext cx="75" cy="9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7" name="Line 39"/>
            <xdr:cNvCxnSpPr>
              <a:cxnSpLocks noChangeAspect="1" noChangeShapeType="1"/>
            </xdr:cNvCxnSpPr>
          </xdr:nvCxnSpPr>
          <xdr:spPr bwMode="auto">
            <a:xfrm>
              <a:off x="7456" y="1772"/>
              <a:ext cx="45" cy="106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48" name="Line 40"/>
            <xdr:cNvCxnSpPr>
              <a:cxnSpLocks noChangeAspect="1" noChangeShapeType="1"/>
            </xdr:cNvCxnSpPr>
          </xdr:nvCxnSpPr>
          <xdr:spPr bwMode="auto">
            <a:xfrm>
              <a:off x="7576" y="1727"/>
              <a:ext cx="1" cy="12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449" name="Freeform 41"/>
            <xdr:cNvSpPr>
              <a:spLocks noChangeAspect="1"/>
            </xdr:cNvSpPr>
          </xdr:nvSpPr>
          <xdr:spPr bwMode="auto">
            <a:xfrm>
              <a:off x="4845" y="2464"/>
              <a:ext cx="2490" cy="226"/>
            </a:xfrm>
            <a:custGeom>
              <a:avLst/>
              <a:gdLst>
                <a:gd name="T0" fmla="*/ 0 w 166"/>
                <a:gd name="T1" fmla="*/ 211 h 15"/>
                <a:gd name="T2" fmla="*/ 1290 w 166"/>
                <a:gd name="T3" fmla="*/ 0 h 15"/>
                <a:gd name="T4" fmla="*/ 2490 w 166"/>
                <a:gd name="T5" fmla="*/ 226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66" h="15">
                  <a:moveTo>
                    <a:pt x="0" y="14"/>
                  </a:moveTo>
                  <a:cubicBezTo>
                    <a:pt x="35" y="3"/>
                    <a:pt x="58" y="0"/>
                    <a:pt x="86" y="0"/>
                  </a:cubicBezTo>
                  <a:cubicBezTo>
                    <a:pt x="113" y="0"/>
                    <a:pt x="131" y="3"/>
                    <a:pt x="166" y="15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cxnSp macro="">
          <xdr:nvCxnSpPr>
            <xdr:cNvPr id="450" name="Line 42"/>
            <xdr:cNvCxnSpPr>
              <a:cxnSpLocks noChangeAspect="1" noChangeShapeType="1"/>
            </xdr:cNvCxnSpPr>
          </xdr:nvCxnSpPr>
          <xdr:spPr bwMode="auto">
            <a:xfrm>
              <a:off x="6000" y="1336"/>
              <a:ext cx="255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451" name="Freeform 43"/>
            <xdr:cNvSpPr>
              <a:spLocks noChangeAspect="1"/>
            </xdr:cNvSpPr>
          </xdr:nvSpPr>
          <xdr:spPr bwMode="auto">
            <a:xfrm>
              <a:off x="5115" y="2299"/>
              <a:ext cx="705" cy="135"/>
            </a:xfrm>
            <a:custGeom>
              <a:avLst/>
              <a:gdLst>
                <a:gd name="T0" fmla="*/ 0 w 47"/>
                <a:gd name="T1" fmla="*/ 135 h 9"/>
                <a:gd name="T2" fmla="*/ 330 w 47"/>
                <a:gd name="T3" fmla="*/ 60 h 9"/>
                <a:gd name="T4" fmla="*/ 705 w 47"/>
                <a:gd name="T5" fmla="*/ 15 h 9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47" h="9">
                  <a:moveTo>
                    <a:pt x="0" y="9"/>
                  </a:moveTo>
                  <a:cubicBezTo>
                    <a:pt x="10" y="5"/>
                    <a:pt x="22" y="4"/>
                    <a:pt x="22" y="4"/>
                  </a:cubicBezTo>
                  <a:cubicBezTo>
                    <a:pt x="29" y="2"/>
                    <a:pt x="35" y="0"/>
                    <a:pt x="47" y="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52" name="Freeform 44"/>
            <xdr:cNvSpPr>
              <a:spLocks noChangeAspect="1"/>
            </xdr:cNvSpPr>
          </xdr:nvSpPr>
          <xdr:spPr bwMode="auto">
            <a:xfrm>
              <a:off x="5055" y="2148"/>
              <a:ext cx="765" cy="151"/>
            </a:xfrm>
            <a:custGeom>
              <a:avLst/>
              <a:gdLst>
                <a:gd name="T0" fmla="*/ 0 w 51"/>
                <a:gd name="T1" fmla="*/ 151 h 10"/>
                <a:gd name="T2" fmla="*/ 510 w 51"/>
                <a:gd name="T3" fmla="*/ 30 h 10"/>
                <a:gd name="T4" fmla="*/ 765 w 51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1" h="10">
                  <a:moveTo>
                    <a:pt x="0" y="10"/>
                  </a:moveTo>
                  <a:cubicBezTo>
                    <a:pt x="11" y="5"/>
                    <a:pt x="25" y="3"/>
                    <a:pt x="34" y="2"/>
                  </a:cubicBezTo>
                  <a:cubicBezTo>
                    <a:pt x="42" y="0"/>
                    <a:pt x="50" y="0"/>
                    <a:pt x="51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53" name="Freeform 45"/>
            <xdr:cNvSpPr>
              <a:spLocks noChangeAspect="1"/>
            </xdr:cNvSpPr>
          </xdr:nvSpPr>
          <xdr:spPr bwMode="auto">
            <a:xfrm>
              <a:off x="5010" y="1983"/>
              <a:ext cx="810" cy="165"/>
            </a:xfrm>
            <a:custGeom>
              <a:avLst/>
              <a:gdLst>
                <a:gd name="T0" fmla="*/ 0 w 54"/>
                <a:gd name="T1" fmla="*/ 165 h 11"/>
                <a:gd name="T2" fmla="*/ 495 w 54"/>
                <a:gd name="T3" fmla="*/ 45 h 11"/>
                <a:gd name="T4" fmla="*/ 810 w 54"/>
                <a:gd name="T5" fmla="*/ 15 h 1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4" h="11">
                  <a:moveTo>
                    <a:pt x="0" y="11"/>
                  </a:moveTo>
                  <a:cubicBezTo>
                    <a:pt x="10" y="6"/>
                    <a:pt x="25" y="4"/>
                    <a:pt x="33" y="3"/>
                  </a:cubicBezTo>
                  <a:cubicBezTo>
                    <a:pt x="42" y="1"/>
                    <a:pt x="52" y="0"/>
                    <a:pt x="54" y="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54" name="Freeform 46"/>
            <xdr:cNvSpPr>
              <a:spLocks noChangeAspect="1"/>
            </xdr:cNvSpPr>
          </xdr:nvSpPr>
          <xdr:spPr bwMode="auto">
            <a:xfrm>
              <a:off x="4950" y="1818"/>
              <a:ext cx="900" cy="180"/>
            </a:xfrm>
            <a:custGeom>
              <a:avLst/>
              <a:gdLst>
                <a:gd name="T0" fmla="*/ 0 w 60"/>
                <a:gd name="T1" fmla="*/ 180 h 12"/>
                <a:gd name="T2" fmla="*/ 495 w 60"/>
                <a:gd name="T3" fmla="*/ 60 h 12"/>
                <a:gd name="T4" fmla="*/ 855 w 60"/>
                <a:gd name="T5" fmla="*/ 15 h 1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60" h="12">
                  <a:moveTo>
                    <a:pt x="0" y="12"/>
                  </a:moveTo>
                  <a:cubicBezTo>
                    <a:pt x="10" y="7"/>
                    <a:pt x="25" y="6"/>
                    <a:pt x="33" y="4"/>
                  </a:cubicBezTo>
                  <a:cubicBezTo>
                    <a:pt x="42" y="2"/>
                    <a:pt x="60" y="0"/>
                    <a:pt x="57" y="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55" name="Freeform 47"/>
            <xdr:cNvSpPr>
              <a:spLocks noChangeAspect="1"/>
            </xdr:cNvSpPr>
          </xdr:nvSpPr>
          <xdr:spPr bwMode="auto">
            <a:xfrm>
              <a:off x="4830" y="1667"/>
              <a:ext cx="1035" cy="181"/>
            </a:xfrm>
            <a:custGeom>
              <a:avLst/>
              <a:gdLst>
                <a:gd name="T0" fmla="*/ 0 w 69"/>
                <a:gd name="T1" fmla="*/ 181 h 12"/>
                <a:gd name="T2" fmla="*/ 495 w 69"/>
                <a:gd name="T3" fmla="*/ 60 h 12"/>
                <a:gd name="T4" fmla="*/ 1035 w 69"/>
                <a:gd name="T5" fmla="*/ 0 h 1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69" h="12">
                  <a:moveTo>
                    <a:pt x="0" y="12"/>
                  </a:moveTo>
                  <a:cubicBezTo>
                    <a:pt x="11" y="7"/>
                    <a:pt x="25" y="5"/>
                    <a:pt x="33" y="4"/>
                  </a:cubicBezTo>
                  <a:cubicBezTo>
                    <a:pt x="45" y="2"/>
                    <a:pt x="69" y="0"/>
                    <a:pt x="69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56" name="Freeform 48"/>
            <xdr:cNvSpPr>
              <a:spLocks noChangeAspect="1"/>
            </xdr:cNvSpPr>
          </xdr:nvSpPr>
          <xdr:spPr bwMode="auto">
            <a:xfrm>
              <a:off x="4679" y="1532"/>
              <a:ext cx="796" cy="225"/>
            </a:xfrm>
            <a:custGeom>
              <a:avLst/>
              <a:gdLst>
                <a:gd name="T0" fmla="*/ 0 w 53"/>
                <a:gd name="T1" fmla="*/ 225 h 15"/>
                <a:gd name="T2" fmla="*/ 511 w 53"/>
                <a:gd name="T3" fmla="*/ 60 h 15"/>
                <a:gd name="T4" fmla="*/ 796 w 53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3" h="15">
                  <a:moveTo>
                    <a:pt x="0" y="15"/>
                  </a:moveTo>
                  <a:cubicBezTo>
                    <a:pt x="11" y="8"/>
                    <a:pt x="26" y="6"/>
                    <a:pt x="34" y="4"/>
                  </a:cubicBezTo>
                  <a:cubicBezTo>
                    <a:pt x="42" y="2"/>
                    <a:pt x="53" y="0"/>
                    <a:pt x="53" y="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57" name="Freeform 49"/>
            <xdr:cNvSpPr>
              <a:spLocks noChangeAspect="1"/>
            </xdr:cNvSpPr>
          </xdr:nvSpPr>
          <xdr:spPr bwMode="auto">
            <a:xfrm>
              <a:off x="4454" y="1502"/>
              <a:ext cx="345" cy="150"/>
            </a:xfrm>
            <a:custGeom>
              <a:avLst/>
              <a:gdLst>
                <a:gd name="T0" fmla="*/ 0 w 23"/>
                <a:gd name="T1" fmla="*/ 150 h 10"/>
                <a:gd name="T2" fmla="*/ 345 w 23"/>
                <a:gd name="T3" fmla="*/ 0 h 10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3" h="10">
                  <a:moveTo>
                    <a:pt x="0" y="10"/>
                  </a:moveTo>
                  <a:cubicBezTo>
                    <a:pt x="9" y="6"/>
                    <a:pt x="18" y="2"/>
                    <a:pt x="23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58" name="Freeform 50"/>
            <xdr:cNvSpPr>
              <a:spLocks noChangeAspect="1"/>
            </xdr:cNvSpPr>
          </xdr:nvSpPr>
          <xdr:spPr bwMode="auto">
            <a:xfrm>
              <a:off x="5040" y="1382"/>
              <a:ext cx="405" cy="75"/>
            </a:xfrm>
            <a:custGeom>
              <a:avLst/>
              <a:gdLst>
                <a:gd name="T0" fmla="*/ 0 w 27"/>
                <a:gd name="T1" fmla="*/ 75 h 5"/>
                <a:gd name="T2" fmla="*/ 405 w 27"/>
                <a:gd name="T3" fmla="*/ 0 h 5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7" h="5">
                  <a:moveTo>
                    <a:pt x="0" y="5"/>
                  </a:moveTo>
                  <a:cubicBezTo>
                    <a:pt x="10" y="1"/>
                    <a:pt x="22" y="1"/>
                    <a:pt x="27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59" name="Freeform 51"/>
            <xdr:cNvSpPr>
              <a:spLocks noChangeAspect="1"/>
            </xdr:cNvSpPr>
          </xdr:nvSpPr>
          <xdr:spPr bwMode="auto">
            <a:xfrm>
              <a:off x="5655" y="1306"/>
              <a:ext cx="225" cy="46"/>
            </a:xfrm>
            <a:custGeom>
              <a:avLst/>
              <a:gdLst>
                <a:gd name="T0" fmla="*/ 0 w 15"/>
                <a:gd name="T1" fmla="*/ 46 h 3"/>
                <a:gd name="T2" fmla="*/ 225 w 15"/>
                <a:gd name="T3" fmla="*/ 31 h 3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5" h="3">
                  <a:moveTo>
                    <a:pt x="0" y="3"/>
                  </a:moveTo>
                  <a:cubicBezTo>
                    <a:pt x="12" y="0"/>
                    <a:pt x="12" y="2"/>
                    <a:pt x="15" y="2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cxnSp macro="">
          <xdr:nvCxnSpPr>
            <xdr:cNvPr id="460" name="Line 52"/>
            <xdr:cNvCxnSpPr>
              <a:cxnSpLocks noChangeAspect="1" noChangeShapeType="1"/>
            </xdr:cNvCxnSpPr>
          </xdr:nvCxnSpPr>
          <xdr:spPr bwMode="auto">
            <a:xfrm flipH="1" flipV="1">
              <a:off x="5115" y="2434"/>
              <a:ext cx="45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1" name="Line 53"/>
            <xdr:cNvCxnSpPr>
              <a:cxnSpLocks noChangeAspect="1" noChangeShapeType="1"/>
            </xdr:cNvCxnSpPr>
          </xdr:nvCxnSpPr>
          <xdr:spPr bwMode="auto">
            <a:xfrm flipH="1" flipV="1">
              <a:off x="4965" y="1803"/>
              <a:ext cx="30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2" name="Line 54"/>
            <xdr:cNvCxnSpPr>
              <a:cxnSpLocks noChangeAspect="1" noChangeShapeType="1"/>
            </xdr:cNvCxnSpPr>
          </xdr:nvCxnSpPr>
          <xdr:spPr bwMode="auto">
            <a:xfrm flipH="1" flipV="1">
              <a:off x="5310" y="2223"/>
              <a:ext cx="45" cy="15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3" name="Line 55"/>
            <xdr:cNvCxnSpPr>
              <a:cxnSpLocks noChangeAspect="1" noChangeShapeType="1"/>
            </xdr:cNvCxnSpPr>
          </xdr:nvCxnSpPr>
          <xdr:spPr bwMode="auto">
            <a:xfrm flipH="1" flipV="1">
              <a:off x="5250" y="1908"/>
              <a:ext cx="30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4" name="Line 56"/>
            <xdr:cNvCxnSpPr>
              <a:cxnSpLocks noChangeAspect="1" noChangeShapeType="1"/>
            </xdr:cNvCxnSpPr>
          </xdr:nvCxnSpPr>
          <xdr:spPr bwMode="auto">
            <a:xfrm flipH="1" flipV="1">
              <a:off x="5190" y="1592"/>
              <a:ext cx="45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5" name="Line 57"/>
            <xdr:cNvCxnSpPr>
              <a:cxnSpLocks noChangeAspect="1" noChangeShapeType="1"/>
            </xdr:cNvCxnSpPr>
          </xdr:nvCxnSpPr>
          <xdr:spPr bwMode="auto">
            <a:xfrm flipH="1" flipV="1">
              <a:off x="4890" y="1502"/>
              <a:ext cx="45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6" name="Line 58"/>
            <xdr:cNvCxnSpPr>
              <a:cxnSpLocks noChangeAspect="1" noChangeShapeType="1"/>
            </xdr:cNvCxnSpPr>
          </xdr:nvCxnSpPr>
          <xdr:spPr bwMode="auto">
            <a:xfrm flipH="1" flipV="1">
              <a:off x="5610" y="2344"/>
              <a:ext cx="15" cy="13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7" name="Line 59"/>
            <xdr:cNvCxnSpPr>
              <a:cxnSpLocks noChangeAspect="1" noChangeShapeType="1"/>
            </xdr:cNvCxnSpPr>
          </xdr:nvCxnSpPr>
          <xdr:spPr bwMode="auto">
            <a:xfrm flipH="1" flipV="1">
              <a:off x="5580" y="2013"/>
              <a:ext cx="15" cy="13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8" name="Line 60"/>
            <xdr:cNvCxnSpPr>
              <a:cxnSpLocks noChangeAspect="1" noChangeShapeType="1"/>
            </xdr:cNvCxnSpPr>
          </xdr:nvCxnSpPr>
          <xdr:spPr bwMode="auto">
            <a:xfrm flipH="1" flipV="1">
              <a:off x="5535" y="1697"/>
              <a:ext cx="15" cy="136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69" name="Line 61"/>
            <xdr:cNvCxnSpPr>
              <a:cxnSpLocks noChangeAspect="1" noChangeShapeType="1"/>
            </xdr:cNvCxnSpPr>
          </xdr:nvCxnSpPr>
          <xdr:spPr bwMode="auto">
            <a:xfrm flipV="1">
              <a:off x="5790" y="1517"/>
              <a:ext cx="1" cy="13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70" name="Line 62"/>
            <xdr:cNvCxnSpPr>
              <a:cxnSpLocks noChangeAspect="1" noChangeShapeType="1"/>
            </xdr:cNvCxnSpPr>
          </xdr:nvCxnSpPr>
          <xdr:spPr bwMode="auto">
            <a:xfrm flipV="1">
              <a:off x="5970" y="1336"/>
              <a:ext cx="1" cy="136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sp macro="" textlink="">
          <xdr:nvSpPr>
            <xdr:cNvPr id="471" name="Freeform 63"/>
            <xdr:cNvSpPr>
              <a:spLocks noChangeAspect="1"/>
            </xdr:cNvSpPr>
          </xdr:nvSpPr>
          <xdr:spPr bwMode="auto">
            <a:xfrm>
              <a:off x="5670" y="1472"/>
              <a:ext cx="930" cy="60"/>
            </a:xfrm>
            <a:custGeom>
              <a:avLst/>
              <a:gdLst>
                <a:gd name="T0" fmla="*/ 0 w 62"/>
                <a:gd name="T1" fmla="*/ 60 h 4"/>
                <a:gd name="T2" fmla="*/ 435 w 62"/>
                <a:gd name="T3" fmla="*/ 0 h 4"/>
                <a:gd name="T4" fmla="*/ 930 w 62"/>
                <a:gd name="T5" fmla="*/ 60 h 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62" h="4">
                  <a:moveTo>
                    <a:pt x="0" y="4"/>
                  </a:moveTo>
                  <a:lnTo>
                    <a:pt x="29" y="0"/>
                  </a:lnTo>
                  <a:lnTo>
                    <a:pt x="62" y="4"/>
                  </a:ln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72" name="Freeform 64"/>
            <xdr:cNvSpPr>
              <a:spLocks noChangeAspect="1"/>
            </xdr:cNvSpPr>
          </xdr:nvSpPr>
          <xdr:spPr bwMode="auto">
            <a:xfrm>
              <a:off x="6420" y="2299"/>
              <a:ext cx="705" cy="135"/>
            </a:xfrm>
            <a:custGeom>
              <a:avLst/>
              <a:gdLst>
                <a:gd name="T0" fmla="*/ 705 w 47"/>
                <a:gd name="T1" fmla="*/ 135 h 9"/>
                <a:gd name="T2" fmla="*/ 390 w 47"/>
                <a:gd name="T3" fmla="*/ 60 h 9"/>
                <a:gd name="T4" fmla="*/ 0 w 47"/>
                <a:gd name="T5" fmla="*/ 15 h 9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47" h="9">
                  <a:moveTo>
                    <a:pt x="47" y="9"/>
                  </a:moveTo>
                  <a:cubicBezTo>
                    <a:pt x="37" y="5"/>
                    <a:pt x="26" y="4"/>
                    <a:pt x="26" y="4"/>
                  </a:cubicBezTo>
                  <a:cubicBezTo>
                    <a:pt x="18" y="2"/>
                    <a:pt x="12" y="0"/>
                    <a:pt x="0" y="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73" name="Freeform 65"/>
            <xdr:cNvSpPr>
              <a:spLocks noChangeAspect="1"/>
            </xdr:cNvSpPr>
          </xdr:nvSpPr>
          <xdr:spPr bwMode="auto">
            <a:xfrm>
              <a:off x="6420" y="2133"/>
              <a:ext cx="750" cy="166"/>
            </a:xfrm>
            <a:custGeom>
              <a:avLst/>
              <a:gdLst>
                <a:gd name="T0" fmla="*/ 750 w 50"/>
                <a:gd name="T1" fmla="*/ 166 h 11"/>
                <a:gd name="T2" fmla="*/ 270 w 50"/>
                <a:gd name="T3" fmla="*/ 45 h 11"/>
                <a:gd name="T4" fmla="*/ 0 w 50"/>
                <a:gd name="T5" fmla="*/ 0 h 1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0" h="11">
                  <a:moveTo>
                    <a:pt x="50" y="11"/>
                  </a:moveTo>
                  <a:cubicBezTo>
                    <a:pt x="40" y="6"/>
                    <a:pt x="26" y="4"/>
                    <a:pt x="18" y="3"/>
                  </a:cubicBezTo>
                  <a:cubicBezTo>
                    <a:pt x="9" y="1"/>
                    <a:pt x="1" y="0"/>
                    <a:pt x="0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74" name="Freeform 66"/>
            <xdr:cNvSpPr>
              <a:spLocks noChangeAspect="1"/>
            </xdr:cNvSpPr>
          </xdr:nvSpPr>
          <xdr:spPr bwMode="auto">
            <a:xfrm>
              <a:off x="6405" y="1968"/>
              <a:ext cx="825" cy="180"/>
            </a:xfrm>
            <a:custGeom>
              <a:avLst/>
              <a:gdLst>
                <a:gd name="T0" fmla="*/ 825 w 55"/>
                <a:gd name="T1" fmla="*/ 180 h 12"/>
                <a:gd name="T2" fmla="*/ 330 w 55"/>
                <a:gd name="T3" fmla="*/ 60 h 12"/>
                <a:gd name="T4" fmla="*/ 0 w 55"/>
                <a:gd name="T5" fmla="*/ 15 h 1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5" h="12">
                  <a:moveTo>
                    <a:pt x="55" y="12"/>
                  </a:moveTo>
                  <a:cubicBezTo>
                    <a:pt x="44" y="7"/>
                    <a:pt x="30" y="5"/>
                    <a:pt x="22" y="4"/>
                  </a:cubicBezTo>
                  <a:cubicBezTo>
                    <a:pt x="13" y="2"/>
                    <a:pt x="2" y="0"/>
                    <a:pt x="0" y="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75" name="Freeform 67"/>
            <xdr:cNvSpPr>
              <a:spLocks noChangeAspect="1"/>
            </xdr:cNvSpPr>
          </xdr:nvSpPr>
          <xdr:spPr bwMode="auto">
            <a:xfrm>
              <a:off x="6405" y="1818"/>
              <a:ext cx="885" cy="180"/>
            </a:xfrm>
            <a:custGeom>
              <a:avLst/>
              <a:gdLst>
                <a:gd name="T0" fmla="*/ 885 w 59"/>
                <a:gd name="T1" fmla="*/ 180 h 12"/>
                <a:gd name="T2" fmla="*/ 390 w 59"/>
                <a:gd name="T3" fmla="*/ 60 h 12"/>
                <a:gd name="T4" fmla="*/ 30 w 59"/>
                <a:gd name="T5" fmla="*/ 15 h 12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59" h="12">
                  <a:moveTo>
                    <a:pt x="59" y="12"/>
                  </a:moveTo>
                  <a:cubicBezTo>
                    <a:pt x="48" y="7"/>
                    <a:pt x="34" y="6"/>
                    <a:pt x="26" y="4"/>
                  </a:cubicBezTo>
                  <a:cubicBezTo>
                    <a:pt x="17" y="2"/>
                    <a:pt x="0" y="0"/>
                    <a:pt x="2" y="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76" name="Freeform 68"/>
            <xdr:cNvSpPr>
              <a:spLocks noChangeAspect="1"/>
            </xdr:cNvSpPr>
          </xdr:nvSpPr>
          <xdr:spPr bwMode="auto">
            <a:xfrm>
              <a:off x="6375" y="1667"/>
              <a:ext cx="1005" cy="151"/>
            </a:xfrm>
            <a:custGeom>
              <a:avLst/>
              <a:gdLst>
                <a:gd name="T0" fmla="*/ 1005 w 67"/>
                <a:gd name="T1" fmla="*/ 151 h 10"/>
                <a:gd name="T2" fmla="*/ 540 w 67"/>
                <a:gd name="T3" fmla="*/ 60 h 10"/>
                <a:gd name="T4" fmla="*/ 15 w 67"/>
                <a:gd name="T5" fmla="*/ 0 h 10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67" h="10">
                  <a:moveTo>
                    <a:pt x="67" y="10"/>
                  </a:moveTo>
                  <a:cubicBezTo>
                    <a:pt x="57" y="7"/>
                    <a:pt x="47" y="5"/>
                    <a:pt x="36" y="4"/>
                  </a:cubicBezTo>
                  <a:cubicBezTo>
                    <a:pt x="25" y="2"/>
                    <a:pt x="0" y="0"/>
                    <a:pt x="1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77" name="Freeform 69"/>
            <xdr:cNvSpPr>
              <a:spLocks noChangeAspect="1"/>
            </xdr:cNvSpPr>
          </xdr:nvSpPr>
          <xdr:spPr bwMode="auto">
            <a:xfrm>
              <a:off x="6795" y="1532"/>
              <a:ext cx="706" cy="210"/>
            </a:xfrm>
            <a:custGeom>
              <a:avLst/>
              <a:gdLst>
                <a:gd name="T0" fmla="*/ 706 w 47"/>
                <a:gd name="T1" fmla="*/ 210 h 14"/>
                <a:gd name="T2" fmla="*/ 255 w 47"/>
                <a:gd name="T3" fmla="*/ 60 h 14"/>
                <a:gd name="T4" fmla="*/ 0 w 47"/>
                <a:gd name="T5" fmla="*/ 15 h 14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47" h="14">
                  <a:moveTo>
                    <a:pt x="47" y="14"/>
                  </a:moveTo>
                  <a:cubicBezTo>
                    <a:pt x="36" y="8"/>
                    <a:pt x="25" y="6"/>
                    <a:pt x="17" y="4"/>
                  </a:cubicBezTo>
                  <a:cubicBezTo>
                    <a:pt x="9" y="2"/>
                    <a:pt x="0" y="0"/>
                    <a:pt x="0" y="1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78" name="Freeform 70"/>
            <xdr:cNvSpPr>
              <a:spLocks noChangeAspect="1"/>
            </xdr:cNvSpPr>
          </xdr:nvSpPr>
          <xdr:spPr bwMode="auto">
            <a:xfrm>
              <a:off x="7426" y="1532"/>
              <a:ext cx="315" cy="120"/>
            </a:xfrm>
            <a:custGeom>
              <a:avLst/>
              <a:gdLst>
                <a:gd name="T0" fmla="*/ 315 w 21"/>
                <a:gd name="T1" fmla="*/ 120 h 8"/>
                <a:gd name="T2" fmla="*/ 0 w 21"/>
                <a:gd name="T3" fmla="*/ 0 h 8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1" h="8">
                  <a:moveTo>
                    <a:pt x="21" y="8"/>
                  </a:moveTo>
                  <a:cubicBezTo>
                    <a:pt x="12" y="4"/>
                    <a:pt x="5" y="2"/>
                    <a:pt x="0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79" name="Freeform 71"/>
            <xdr:cNvSpPr>
              <a:spLocks noChangeAspect="1"/>
            </xdr:cNvSpPr>
          </xdr:nvSpPr>
          <xdr:spPr bwMode="auto">
            <a:xfrm>
              <a:off x="6810" y="1382"/>
              <a:ext cx="375" cy="90"/>
            </a:xfrm>
            <a:custGeom>
              <a:avLst/>
              <a:gdLst>
                <a:gd name="T0" fmla="*/ 375 w 25"/>
                <a:gd name="T1" fmla="*/ 90 h 6"/>
                <a:gd name="T2" fmla="*/ 0 w 25"/>
                <a:gd name="T3" fmla="*/ 0 h 6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25" h="6">
                  <a:moveTo>
                    <a:pt x="25" y="6"/>
                  </a:moveTo>
                  <a:cubicBezTo>
                    <a:pt x="16" y="2"/>
                    <a:pt x="5" y="1"/>
                    <a:pt x="0" y="0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80" name="Freeform 72"/>
            <xdr:cNvSpPr>
              <a:spLocks noChangeAspect="1"/>
            </xdr:cNvSpPr>
          </xdr:nvSpPr>
          <xdr:spPr bwMode="auto">
            <a:xfrm>
              <a:off x="6360" y="1306"/>
              <a:ext cx="255" cy="61"/>
            </a:xfrm>
            <a:custGeom>
              <a:avLst/>
              <a:gdLst>
                <a:gd name="T0" fmla="*/ 255 w 17"/>
                <a:gd name="T1" fmla="*/ 61 h 4"/>
                <a:gd name="T2" fmla="*/ 0 w 17"/>
                <a:gd name="T3" fmla="*/ 31 h 4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17" h="4">
                  <a:moveTo>
                    <a:pt x="17" y="4"/>
                  </a:moveTo>
                  <a:cubicBezTo>
                    <a:pt x="7" y="0"/>
                    <a:pt x="4" y="2"/>
                    <a:pt x="0" y="2"/>
                  </a:cubicBezTo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cxnSp macro="">
          <xdr:nvCxnSpPr>
            <xdr:cNvPr id="481" name="Line 73"/>
            <xdr:cNvCxnSpPr>
              <a:cxnSpLocks noChangeAspect="1" noChangeShapeType="1"/>
            </xdr:cNvCxnSpPr>
          </xdr:nvCxnSpPr>
          <xdr:spPr bwMode="auto">
            <a:xfrm flipV="1">
              <a:off x="7080" y="2434"/>
              <a:ext cx="30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82" name="Line 74"/>
            <xdr:cNvCxnSpPr>
              <a:cxnSpLocks noChangeAspect="1" noChangeShapeType="1"/>
            </xdr:cNvCxnSpPr>
          </xdr:nvCxnSpPr>
          <xdr:spPr bwMode="auto">
            <a:xfrm flipV="1">
              <a:off x="7230" y="1803"/>
              <a:ext cx="45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83" name="Line 75"/>
            <xdr:cNvCxnSpPr>
              <a:cxnSpLocks noChangeAspect="1" noChangeShapeType="1"/>
            </xdr:cNvCxnSpPr>
          </xdr:nvCxnSpPr>
          <xdr:spPr bwMode="auto">
            <a:xfrm flipV="1">
              <a:off x="6885" y="2223"/>
              <a:ext cx="45" cy="15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84" name="Line 76"/>
            <xdr:cNvCxnSpPr>
              <a:cxnSpLocks noChangeAspect="1" noChangeShapeType="1"/>
            </xdr:cNvCxnSpPr>
          </xdr:nvCxnSpPr>
          <xdr:spPr bwMode="auto">
            <a:xfrm flipV="1">
              <a:off x="6960" y="1908"/>
              <a:ext cx="30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85" name="Line 77"/>
            <xdr:cNvCxnSpPr>
              <a:cxnSpLocks noChangeAspect="1" noChangeShapeType="1"/>
            </xdr:cNvCxnSpPr>
          </xdr:nvCxnSpPr>
          <xdr:spPr bwMode="auto">
            <a:xfrm flipV="1">
              <a:off x="7005" y="1592"/>
              <a:ext cx="45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86" name="Line 78"/>
            <xdr:cNvCxnSpPr>
              <a:cxnSpLocks noChangeAspect="1" noChangeShapeType="1"/>
            </xdr:cNvCxnSpPr>
          </xdr:nvCxnSpPr>
          <xdr:spPr bwMode="auto">
            <a:xfrm flipV="1">
              <a:off x="7305" y="1502"/>
              <a:ext cx="30" cy="15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87" name="Line 79"/>
            <xdr:cNvCxnSpPr>
              <a:cxnSpLocks noChangeAspect="1" noChangeShapeType="1"/>
            </xdr:cNvCxnSpPr>
          </xdr:nvCxnSpPr>
          <xdr:spPr bwMode="auto">
            <a:xfrm flipV="1">
              <a:off x="6615" y="2344"/>
              <a:ext cx="15" cy="13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88" name="Line 80"/>
            <xdr:cNvCxnSpPr>
              <a:cxnSpLocks noChangeAspect="1" noChangeShapeType="1"/>
            </xdr:cNvCxnSpPr>
          </xdr:nvCxnSpPr>
          <xdr:spPr bwMode="auto">
            <a:xfrm flipV="1">
              <a:off x="6645" y="2013"/>
              <a:ext cx="15" cy="13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89" name="Line 81"/>
            <xdr:cNvCxnSpPr>
              <a:cxnSpLocks noChangeAspect="1" noChangeShapeType="1"/>
            </xdr:cNvCxnSpPr>
          </xdr:nvCxnSpPr>
          <xdr:spPr bwMode="auto">
            <a:xfrm flipV="1">
              <a:off x="6690" y="1697"/>
              <a:ext cx="15" cy="136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90" name="Line 82"/>
            <xdr:cNvCxnSpPr>
              <a:cxnSpLocks noChangeAspect="1" noChangeShapeType="1"/>
            </xdr:cNvCxnSpPr>
          </xdr:nvCxnSpPr>
          <xdr:spPr bwMode="auto">
            <a:xfrm flipV="1">
              <a:off x="6450" y="1517"/>
              <a:ext cx="1" cy="13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91" name="Line 83"/>
            <xdr:cNvCxnSpPr>
              <a:cxnSpLocks noChangeAspect="1" noChangeShapeType="1"/>
            </xdr:cNvCxnSpPr>
          </xdr:nvCxnSpPr>
          <xdr:spPr bwMode="auto">
            <a:xfrm flipV="1">
              <a:off x="6285" y="1336"/>
              <a:ext cx="1" cy="136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7" name="Group 84"/>
          <xdr:cNvGrpSpPr>
            <a:grpSpLocks noChangeAspect="1"/>
          </xdr:cNvGrpSpPr>
        </xdr:nvGrpSpPr>
        <xdr:grpSpPr bwMode="auto">
          <a:xfrm>
            <a:off x="5985" y="3441"/>
            <a:ext cx="285" cy="376"/>
            <a:chOff x="5985" y="3441"/>
            <a:chExt cx="285" cy="376"/>
          </a:xfrm>
        </xdr:grpSpPr>
        <xdr:cxnSp macro="">
          <xdr:nvCxnSpPr>
            <xdr:cNvPr id="411" name="Line 85"/>
            <xdr:cNvCxnSpPr>
              <a:cxnSpLocks noChangeAspect="1" noChangeShapeType="1"/>
            </xdr:cNvCxnSpPr>
          </xdr:nvCxnSpPr>
          <xdr:spPr bwMode="auto">
            <a:xfrm>
              <a:off x="5985" y="3531"/>
              <a:ext cx="285" cy="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12" name="Line 86"/>
            <xdr:cNvCxnSpPr>
              <a:cxnSpLocks noChangeAspect="1" noChangeShapeType="1"/>
            </xdr:cNvCxnSpPr>
          </xdr:nvCxnSpPr>
          <xdr:spPr bwMode="auto">
            <a:xfrm>
              <a:off x="6090" y="3802"/>
              <a:ext cx="75" cy="15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13" name="Line 87"/>
            <xdr:cNvCxnSpPr>
              <a:cxnSpLocks noChangeAspect="1" noChangeShapeType="1"/>
            </xdr:cNvCxnSpPr>
          </xdr:nvCxnSpPr>
          <xdr:spPr bwMode="auto">
            <a:xfrm>
              <a:off x="6120" y="3441"/>
              <a:ext cx="15" cy="361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grpSp>
        <xdr:nvGrpSpPr>
          <xdr:cNvPr id="8" name="Group 88"/>
          <xdr:cNvGrpSpPr>
            <a:grpSpLocks noChangeAspect="1"/>
          </xdr:cNvGrpSpPr>
        </xdr:nvGrpSpPr>
        <xdr:grpSpPr bwMode="auto">
          <a:xfrm>
            <a:off x="5820" y="3652"/>
            <a:ext cx="630" cy="421"/>
            <a:chOff x="5820" y="3652"/>
            <a:chExt cx="630" cy="421"/>
          </a:xfrm>
        </xdr:grpSpPr>
        <xdr:sp macro="" textlink="">
          <xdr:nvSpPr>
            <xdr:cNvPr id="409" name="Freeform 89"/>
            <xdr:cNvSpPr>
              <a:spLocks noChangeAspect="1"/>
            </xdr:cNvSpPr>
          </xdr:nvSpPr>
          <xdr:spPr bwMode="auto">
            <a:xfrm>
              <a:off x="6270" y="3652"/>
              <a:ext cx="180" cy="421"/>
            </a:xfrm>
            <a:custGeom>
              <a:avLst/>
              <a:gdLst>
                <a:gd name="T0" fmla="*/ 15 w 180"/>
                <a:gd name="T1" fmla="*/ 0 h 421"/>
                <a:gd name="T2" fmla="*/ 45 w 180"/>
                <a:gd name="T3" fmla="*/ 15 h 421"/>
                <a:gd name="T4" fmla="*/ 90 w 180"/>
                <a:gd name="T5" fmla="*/ 0 h 421"/>
                <a:gd name="T6" fmla="*/ 75 w 180"/>
                <a:gd name="T7" fmla="*/ 45 h 421"/>
                <a:gd name="T8" fmla="*/ 60 w 180"/>
                <a:gd name="T9" fmla="*/ 90 h 421"/>
                <a:gd name="T10" fmla="*/ 120 w 180"/>
                <a:gd name="T11" fmla="*/ 75 h 421"/>
                <a:gd name="T12" fmla="*/ 135 w 180"/>
                <a:gd name="T13" fmla="*/ 75 h 421"/>
                <a:gd name="T14" fmla="*/ 105 w 180"/>
                <a:gd name="T15" fmla="*/ 120 h 421"/>
                <a:gd name="T16" fmla="*/ 90 w 180"/>
                <a:gd name="T17" fmla="*/ 135 h 421"/>
                <a:gd name="T18" fmla="*/ 120 w 180"/>
                <a:gd name="T19" fmla="*/ 150 h 421"/>
                <a:gd name="T20" fmla="*/ 150 w 180"/>
                <a:gd name="T21" fmla="*/ 180 h 421"/>
                <a:gd name="T22" fmla="*/ 120 w 180"/>
                <a:gd name="T23" fmla="*/ 210 h 421"/>
                <a:gd name="T24" fmla="*/ 150 w 180"/>
                <a:gd name="T25" fmla="*/ 225 h 421"/>
                <a:gd name="T26" fmla="*/ 150 w 180"/>
                <a:gd name="T27" fmla="*/ 255 h 421"/>
                <a:gd name="T28" fmla="*/ 120 w 180"/>
                <a:gd name="T29" fmla="*/ 285 h 421"/>
                <a:gd name="T30" fmla="*/ 105 w 180"/>
                <a:gd name="T31" fmla="*/ 345 h 421"/>
                <a:gd name="T32" fmla="*/ 165 w 180"/>
                <a:gd name="T33" fmla="*/ 315 h 421"/>
                <a:gd name="T34" fmla="*/ 180 w 180"/>
                <a:gd name="T35" fmla="*/ 360 h 421"/>
                <a:gd name="T36" fmla="*/ 120 w 180"/>
                <a:gd name="T37" fmla="*/ 376 h 421"/>
                <a:gd name="T38" fmla="*/ 90 w 180"/>
                <a:gd name="T39" fmla="*/ 421 h 421"/>
                <a:gd name="T40" fmla="*/ 45 w 180"/>
                <a:gd name="T41" fmla="*/ 391 h 421"/>
                <a:gd name="T42" fmla="*/ 15 w 180"/>
                <a:gd name="T43" fmla="*/ 376 h 421"/>
                <a:gd name="T44" fmla="*/ 30 w 180"/>
                <a:gd name="T45" fmla="*/ 330 h 421"/>
                <a:gd name="T46" fmla="*/ 75 w 180"/>
                <a:gd name="T47" fmla="*/ 315 h 421"/>
                <a:gd name="T48" fmla="*/ 45 w 180"/>
                <a:gd name="T49" fmla="*/ 315 h 421"/>
                <a:gd name="T50" fmla="*/ 30 w 180"/>
                <a:gd name="T51" fmla="*/ 285 h 421"/>
                <a:gd name="T52" fmla="*/ 45 w 180"/>
                <a:gd name="T53" fmla="*/ 255 h 421"/>
                <a:gd name="T54" fmla="*/ 90 w 180"/>
                <a:gd name="T55" fmla="*/ 270 h 421"/>
                <a:gd name="T56" fmla="*/ 60 w 180"/>
                <a:gd name="T57" fmla="*/ 225 h 421"/>
                <a:gd name="T58" fmla="*/ 30 w 180"/>
                <a:gd name="T59" fmla="*/ 210 h 421"/>
                <a:gd name="T60" fmla="*/ 15 w 180"/>
                <a:gd name="T61" fmla="*/ 165 h 421"/>
                <a:gd name="T62" fmla="*/ 75 w 180"/>
                <a:gd name="T63" fmla="*/ 195 h 421"/>
                <a:gd name="T64" fmla="*/ 45 w 180"/>
                <a:gd name="T65" fmla="*/ 150 h 421"/>
                <a:gd name="T66" fmla="*/ 15 w 180"/>
                <a:gd name="T67" fmla="*/ 120 h 421"/>
                <a:gd name="T68" fmla="*/ 15 w 180"/>
                <a:gd name="T69" fmla="*/ 90 h 421"/>
                <a:gd name="T70" fmla="*/ 30 w 180"/>
                <a:gd name="T71" fmla="*/ 60 h 421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</a:gdLst>
              <a:ahLst/>
              <a:cxnLst>
                <a:cxn ang="T72">
                  <a:pos x="T0" y="T1"/>
                </a:cxn>
                <a:cxn ang="T73">
                  <a:pos x="T2" y="T3"/>
                </a:cxn>
                <a:cxn ang="T74">
                  <a:pos x="T4" y="T5"/>
                </a:cxn>
                <a:cxn ang="T75">
                  <a:pos x="T6" y="T7"/>
                </a:cxn>
                <a:cxn ang="T76">
                  <a:pos x="T8" y="T9"/>
                </a:cxn>
                <a:cxn ang="T77">
                  <a:pos x="T10" y="T11"/>
                </a:cxn>
                <a:cxn ang="T78">
                  <a:pos x="T12" y="T13"/>
                </a:cxn>
                <a:cxn ang="T79">
                  <a:pos x="T14" y="T15"/>
                </a:cxn>
                <a:cxn ang="T80">
                  <a:pos x="T16" y="T17"/>
                </a:cxn>
                <a:cxn ang="T81">
                  <a:pos x="T18" y="T19"/>
                </a:cxn>
                <a:cxn ang="T82">
                  <a:pos x="T20" y="T21"/>
                </a:cxn>
                <a:cxn ang="T83">
                  <a:pos x="T22" y="T23"/>
                </a:cxn>
                <a:cxn ang="T84">
                  <a:pos x="T24" y="T25"/>
                </a:cxn>
                <a:cxn ang="T85">
                  <a:pos x="T26" y="T27"/>
                </a:cxn>
                <a:cxn ang="T86">
                  <a:pos x="T28" y="T29"/>
                </a:cxn>
                <a:cxn ang="T87">
                  <a:pos x="T30" y="T31"/>
                </a:cxn>
                <a:cxn ang="T88">
                  <a:pos x="T32" y="T33"/>
                </a:cxn>
                <a:cxn ang="T89">
                  <a:pos x="T34" y="T35"/>
                </a:cxn>
                <a:cxn ang="T90">
                  <a:pos x="T36" y="T37"/>
                </a:cxn>
                <a:cxn ang="T91">
                  <a:pos x="T38" y="T39"/>
                </a:cxn>
                <a:cxn ang="T92">
                  <a:pos x="T40" y="T41"/>
                </a:cxn>
                <a:cxn ang="T93">
                  <a:pos x="T42" y="T43"/>
                </a:cxn>
                <a:cxn ang="T94">
                  <a:pos x="T44" y="T45"/>
                </a:cxn>
                <a:cxn ang="T95">
                  <a:pos x="T46" y="T47"/>
                </a:cxn>
                <a:cxn ang="T96">
                  <a:pos x="T48" y="T49"/>
                </a:cxn>
                <a:cxn ang="T97">
                  <a:pos x="T50" y="T51"/>
                </a:cxn>
                <a:cxn ang="T98">
                  <a:pos x="T52" y="T53"/>
                </a:cxn>
                <a:cxn ang="T99">
                  <a:pos x="T54" y="T55"/>
                </a:cxn>
                <a:cxn ang="T100">
                  <a:pos x="T56" y="T57"/>
                </a:cxn>
                <a:cxn ang="T101">
                  <a:pos x="T58" y="T59"/>
                </a:cxn>
                <a:cxn ang="T102">
                  <a:pos x="T60" y="T61"/>
                </a:cxn>
                <a:cxn ang="T103">
                  <a:pos x="T62" y="T63"/>
                </a:cxn>
                <a:cxn ang="T104">
                  <a:pos x="T64" y="T65"/>
                </a:cxn>
                <a:cxn ang="T105">
                  <a:pos x="T66" y="T67"/>
                </a:cxn>
                <a:cxn ang="T106">
                  <a:pos x="T68" y="T69"/>
                </a:cxn>
                <a:cxn ang="T107">
                  <a:pos x="T70" y="T71"/>
                </a:cxn>
              </a:cxnLst>
              <a:rect l="0" t="0" r="r" b="b"/>
              <a:pathLst>
                <a:path w="180" h="421">
                  <a:moveTo>
                    <a:pt x="15" y="60"/>
                  </a:moveTo>
                  <a:lnTo>
                    <a:pt x="15" y="0"/>
                  </a:lnTo>
                  <a:lnTo>
                    <a:pt x="45" y="30"/>
                  </a:lnTo>
                  <a:lnTo>
                    <a:pt x="45" y="15"/>
                  </a:lnTo>
                  <a:lnTo>
                    <a:pt x="75" y="15"/>
                  </a:lnTo>
                  <a:lnTo>
                    <a:pt x="90" y="0"/>
                  </a:lnTo>
                  <a:lnTo>
                    <a:pt x="90" y="15"/>
                  </a:lnTo>
                  <a:lnTo>
                    <a:pt x="75" y="45"/>
                  </a:lnTo>
                  <a:lnTo>
                    <a:pt x="60" y="60"/>
                  </a:lnTo>
                  <a:lnTo>
                    <a:pt x="60" y="90"/>
                  </a:lnTo>
                  <a:lnTo>
                    <a:pt x="75" y="75"/>
                  </a:lnTo>
                  <a:lnTo>
                    <a:pt x="120" y="75"/>
                  </a:lnTo>
                  <a:lnTo>
                    <a:pt x="135" y="60"/>
                  </a:lnTo>
                  <a:lnTo>
                    <a:pt x="135" y="75"/>
                  </a:lnTo>
                  <a:lnTo>
                    <a:pt x="120" y="105"/>
                  </a:lnTo>
                  <a:lnTo>
                    <a:pt x="105" y="120"/>
                  </a:lnTo>
                  <a:lnTo>
                    <a:pt x="105" y="135"/>
                  </a:lnTo>
                  <a:lnTo>
                    <a:pt x="90" y="135"/>
                  </a:lnTo>
                  <a:lnTo>
                    <a:pt x="105" y="165"/>
                  </a:lnTo>
                  <a:lnTo>
                    <a:pt x="120" y="150"/>
                  </a:lnTo>
                  <a:lnTo>
                    <a:pt x="165" y="150"/>
                  </a:lnTo>
                  <a:lnTo>
                    <a:pt x="150" y="180"/>
                  </a:lnTo>
                  <a:lnTo>
                    <a:pt x="120" y="195"/>
                  </a:lnTo>
                  <a:lnTo>
                    <a:pt x="120" y="210"/>
                  </a:lnTo>
                  <a:lnTo>
                    <a:pt x="105" y="240"/>
                  </a:lnTo>
                  <a:lnTo>
                    <a:pt x="150" y="225"/>
                  </a:lnTo>
                  <a:lnTo>
                    <a:pt x="165" y="225"/>
                  </a:lnTo>
                  <a:lnTo>
                    <a:pt x="150" y="255"/>
                  </a:lnTo>
                  <a:lnTo>
                    <a:pt x="120" y="270"/>
                  </a:lnTo>
                  <a:lnTo>
                    <a:pt x="120" y="285"/>
                  </a:lnTo>
                  <a:lnTo>
                    <a:pt x="105" y="300"/>
                  </a:lnTo>
                  <a:lnTo>
                    <a:pt x="105" y="345"/>
                  </a:lnTo>
                  <a:lnTo>
                    <a:pt x="135" y="315"/>
                  </a:lnTo>
                  <a:lnTo>
                    <a:pt x="165" y="315"/>
                  </a:lnTo>
                  <a:lnTo>
                    <a:pt x="180" y="300"/>
                  </a:lnTo>
                  <a:lnTo>
                    <a:pt x="180" y="360"/>
                  </a:lnTo>
                  <a:lnTo>
                    <a:pt x="150" y="376"/>
                  </a:lnTo>
                  <a:lnTo>
                    <a:pt x="120" y="376"/>
                  </a:lnTo>
                  <a:lnTo>
                    <a:pt x="120" y="421"/>
                  </a:lnTo>
                  <a:lnTo>
                    <a:pt x="90" y="421"/>
                  </a:lnTo>
                  <a:lnTo>
                    <a:pt x="90" y="391"/>
                  </a:lnTo>
                  <a:lnTo>
                    <a:pt x="45" y="391"/>
                  </a:lnTo>
                  <a:lnTo>
                    <a:pt x="45" y="376"/>
                  </a:lnTo>
                  <a:lnTo>
                    <a:pt x="15" y="376"/>
                  </a:lnTo>
                  <a:lnTo>
                    <a:pt x="15" y="315"/>
                  </a:lnTo>
                  <a:lnTo>
                    <a:pt x="30" y="330"/>
                  </a:lnTo>
                  <a:lnTo>
                    <a:pt x="75" y="345"/>
                  </a:lnTo>
                  <a:lnTo>
                    <a:pt x="75" y="315"/>
                  </a:lnTo>
                  <a:lnTo>
                    <a:pt x="45" y="315"/>
                  </a:lnTo>
                  <a:lnTo>
                    <a:pt x="45" y="300"/>
                  </a:lnTo>
                  <a:lnTo>
                    <a:pt x="30" y="285"/>
                  </a:lnTo>
                  <a:lnTo>
                    <a:pt x="30" y="240"/>
                  </a:lnTo>
                  <a:lnTo>
                    <a:pt x="45" y="255"/>
                  </a:lnTo>
                  <a:lnTo>
                    <a:pt x="60" y="255"/>
                  </a:lnTo>
                  <a:lnTo>
                    <a:pt x="90" y="270"/>
                  </a:lnTo>
                  <a:lnTo>
                    <a:pt x="90" y="225"/>
                  </a:lnTo>
                  <a:lnTo>
                    <a:pt x="60" y="225"/>
                  </a:lnTo>
                  <a:lnTo>
                    <a:pt x="45" y="210"/>
                  </a:lnTo>
                  <a:lnTo>
                    <a:pt x="30" y="210"/>
                  </a:lnTo>
                  <a:lnTo>
                    <a:pt x="30" y="195"/>
                  </a:lnTo>
                  <a:lnTo>
                    <a:pt x="15" y="165"/>
                  </a:lnTo>
                  <a:lnTo>
                    <a:pt x="45" y="180"/>
                  </a:lnTo>
                  <a:lnTo>
                    <a:pt x="75" y="195"/>
                  </a:lnTo>
                  <a:lnTo>
                    <a:pt x="60" y="150"/>
                  </a:lnTo>
                  <a:lnTo>
                    <a:pt x="45" y="150"/>
                  </a:lnTo>
                  <a:lnTo>
                    <a:pt x="15" y="135"/>
                  </a:lnTo>
                  <a:lnTo>
                    <a:pt x="15" y="120"/>
                  </a:lnTo>
                  <a:lnTo>
                    <a:pt x="0" y="105"/>
                  </a:lnTo>
                  <a:lnTo>
                    <a:pt x="15" y="90"/>
                  </a:lnTo>
                  <a:lnTo>
                    <a:pt x="30" y="105"/>
                  </a:lnTo>
                  <a:lnTo>
                    <a:pt x="30" y="60"/>
                  </a:lnTo>
                  <a:lnTo>
                    <a:pt x="15" y="6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10" name="Freeform 90"/>
            <xdr:cNvSpPr>
              <a:spLocks noChangeAspect="1"/>
            </xdr:cNvSpPr>
          </xdr:nvSpPr>
          <xdr:spPr bwMode="auto">
            <a:xfrm>
              <a:off x="5820" y="3652"/>
              <a:ext cx="180" cy="421"/>
            </a:xfrm>
            <a:custGeom>
              <a:avLst/>
              <a:gdLst>
                <a:gd name="T0" fmla="*/ 165 w 180"/>
                <a:gd name="T1" fmla="*/ 0 h 421"/>
                <a:gd name="T2" fmla="*/ 120 w 180"/>
                <a:gd name="T3" fmla="*/ 15 h 421"/>
                <a:gd name="T4" fmla="*/ 90 w 180"/>
                <a:gd name="T5" fmla="*/ 0 h 421"/>
                <a:gd name="T6" fmla="*/ 105 w 180"/>
                <a:gd name="T7" fmla="*/ 45 h 421"/>
                <a:gd name="T8" fmla="*/ 105 w 180"/>
                <a:gd name="T9" fmla="*/ 90 h 421"/>
                <a:gd name="T10" fmla="*/ 60 w 180"/>
                <a:gd name="T11" fmla="*/ 75 h 421"/>
                <a:gd name="T12" fmla="*/ 30 w 180"/>
                <a:gd name="T13" fmla="*/ 75 h 421"/>
                <a:gd name="T14" fmla="*/ 75 w 180"/>
                <a:gd name="T15" fmla="*/ 120 h 421"/>
                <a:gd name="T16" fmla="*/ 90 w 180"/>
                <a:gd name="T17" fmla="*/ 135 h 421"/>
                <a:gd name="T18" fmla="*/ 45 w 180"/>
                <a:gd name="T19" fmla="*/ 150 h 421"/>
                <a:gd name="T20" fmla="*/ 30 w 180"/>
                <a:gd name="T21" fmla="*/ 180 h 421"/>
                <a:gd name="T22" fmla="*/ 60 w 180"/>
                <a:gd name="T23" fmla="*/ 210 h 421"/>
                <a:gd name="T24" fmla="*/ 30 w 180"/>
                <a:gd name="T25" fmla="*/ 225 h 421"/>
                <a:gd name="T26" fmla="*/ 30 w 180"/>
                <a:gd name="T27" fmla="*/ 270 h 421"/>
                <a:gd name="T28" fmla="*/ 45 w 180"/>
                <a:gd name="T29" fmla="*/ 285 h 421"/>
                <a:gd name="T30" fmla="*/ 60 w 180"/>
                <a:gd name="T31" fmla="*/ 345 h 421"/>
                <a:gd name="T32" fmla="*/ 15 w 180"/>
                <a:gd name="T33" fmla="*/ 315 h 421"/>
                <a:gd name="T34" fmla="*/ 0 w 180"/>
                <a:gd name="T35" fmla="*/ 360 h 421"/>
                <a:gd name="T36" fmla="*/ 60 w 180"/>
                <a:gd name="T37" fmla="*/ 391 h 421"/>
                <a:gd name="T38" fmla="*/ 90 w 180"/>
                <a:gd name="T39" fmla="*/ 421 h 421"/>
                <a:gd name="T40" fmla="*/ 135 w 180"/>
                <a:gd name="T41" fmla="*/ 391 h 421"/>
                <a:gd name="T42" fmla="*/ 165 w 180"/>
                <a:gd name="T43" fmla="*/ 376 h 421"/>
                <a:gd name="T44" fmla="*/ 150 w 180"/>
                <a:gd name="T45" fmla="*/ 330 h 421"/>
                <a:gd name="T46" fmla="*/ 90 w 180"/>
                <a:gd name="T47" fmla="*/ 315 h 421"/>
                <a:gd name="T48" fmla="*/ 120 w 180"/>
                <a:gd name="T49" fmla="*/ 315 h 421"/>
                <a:gd name="T50" fmla="*/ 150 w 180"/>
                <a:gd name="T51" fmla="*/ 285 h 421"/>
                <a:gd name="T52" fmla="*/ 135 w 180"/>
                <a:gd name="T53" fmla="*/ 255 h 421"/>
                <a:gd name="T54" fmla="*/ 90 w 180"/>
                <a:gd name="T55" fmla="*/ 270 h 421"/>
                <a:gd name="T56" fmla="*/ 120 w 180"/>
                <a:gd name="T57" fmla="*/ 225 h 421"/>
                <a:gd name="T58" fmla="*/ 150 w 180"/>
                <a:gd name="T59" fmla="*/ 210 h 421"/>
                <a:gd name="T60" fmla="*/ 165 w 180"/>
                <a:gd name="T61" fmla="*/ 165 h 421"/>
                <a:gd name="T62" fmla="*/ 105 w 180"/>
                <a:gd name="T63" fmla="*/ 195 h 421"/>
                <a:gd name="T64" fmla="*/ 135 w 180"/>
                <a:gd name="T65" fmla="*/ 150 h 421"/>
                <a:gd name="T66" fmla="*/ 165 w 180"/>
                <a:gd name="T67" fmla="*/ 120 h 421"/>
                <a:gd name="T68" fmla="*/ 165 w 180"/>
                <a:gd name="T69" fmla="*/ 90 h 421"/>
                <a:gd name="T70" fmla="*/ 150 w 180"/>
                <a:gd name="T71" fmla="*/ 60 h 421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</a:gdLst>
              <a:ahLst/>
              <a:cxnLst>
                <a:cxn ang="T72">
                  <a:pos x="T0" y="T1"/>
                </a:cxn>
                <a:cxn ang="T73">
                  <a:pos x="T2" y="T3"/>
                </a:cxn>
                <a:cxn ang="T74">
                  <a:pos x="T4" y="T5"/>
                </a:cxn>
                <a:cxn ang="T75">
                  <a:pos x="T6" y="T7"/>
                </a:cxn>
                <a:cxn ang="T76">
                  <a:pos x="T8" y="T9"/>
                </a:cxn>
                <a:cxn ang="T77">
                  <a:pos x="T10" y="T11"/>
                </a:cxn>
                <a:cxn ang="T78">
                  <a:pos x="T12" y="T13"/>
                </a:cxn>
                <a:cxn ang="T79">
                  <a:pos x="T14" y="T15"/>
                </a:cxn>
                <a:cxn ang="T80">
                  <a:pos x="T16" y="T17"/>
                </a:cxn>
                <a:cxn ang="T81">
                  <a:pos x="T18" y="T19"/>
                </a:cxn>
                <a:cxn ang="T82">
                  <a:pos x="T20" y="T21"/>
                </a:cxn>
                <a:cxn ang="T83">
                  <a:pos x="T22" y="T23"/>
                </a:cxn>
                <a:cxn ang="T84">
                  <a:pos x="T24" y="T25"/>
                </a:cxn>
                <a:cxn ang="T85">
                  <a:pos x="T26" y="T27"/>
                </a:cxn>
                <a:cxn ang="T86">
                  <a:pos x="T28" y="T29"/>
                </a:cxn>
                <a:cxn ang="T87">
                  <a:pos x="T30" y="T31"/>
                </a:cxn>
                <a:cxn ang="T88">
                  <a:pos x="T32" y="T33"/>
                </a:cxn>
                <a:cxn ang="T89">
                  <a:pos x="T34" y="T35"/>
                </a:cxn>
                <a:cxn ang="T90">
                  <a:pos x="T36" y="T37"/>
                </a:cxn>
                <a:cxn ang="T91">
                  <a:pos x="T38" y="T39"/>
                </a:cxn>
                <a:cxn ang="T92">
                  <a:pos x="T40" y="T41"/>
                </a:cxn>
                <a:cxn ang="T93">
                  <a:pos x="T42" y="T43"/>
                </a:cxn>
                <a:cxn ang="T94">
                  <a:pos x="T44" y="T45"/>
                </a:cxn>
                <a:cxn ang="T95">
                  <a:pos x="T46" y="T47"/>
                </a:cxn>
                <a:cxn ang="T96">
                  <a:pos x="T48" y="T49"/>
                </a:cxn>
                <a:cxn ang="T97">
                  <a:pos x="T50" y="T51"/>
                </a:cxn>
                <a:cxn ang="T98">
                  <a:pos x="T52" y="T53"/>
                </a:cxn>
                <a:cxn ang="T99">
                  <a:pos x="T54" y="T55"/>
                </a:cxn>
                <a:cxn ang="T100">
                  <a:pos x="T56" y="T57"/>
                </a:cxn>
                <a:cxn ang="T101">
                  <a:pos x="T58" y="T59"/>
                </a:cxn>
                <a:cxn ang="T102">
                  <a:pos x="T60" y="T61"/>
                </a:cxn>
                <a:cxn ang="T103">
                  <a:pos x="T62" y="T63"/>
                </a:cxn>
                <a:cxn ang="T104">
                  <a:pos x="T64" y="T65"/>
                </a:cxn>
                <a:cxn ang="T105">
                  <a:pos x="T66" y="T67"/>
                </a:cxn>
                <a:cxn ang="T106">
                  <a:pos x="T68" y="T69"/>
                </a:cxn>
                <a:cxn ang="T107">
                  <a:pos x="T70" y="T71"/>
                </a:cxn>
              </a:cxnLst>
              <a:rect l="0" t="0" r="r" b="b"/>
              <a:pathLst>
                <a:path w="180" h="421">
                  <a:moveTo>
                    <a:pt x="165" y="60"/>
                  </a:moveTo>
                  <a:lnTo>
                    <a:pt x="165" y="0"/>
                  </a:lnTo>
                  <a:lnTo>
                    <a:pt x="135" y="30"/>
                  </a:lnTo>
                  <a:lnTo>
                    <a:pt x="120" y="15"/>
                  </a:lnTo>
                  <a:lnTo>
                    <a:pt x="105" y="15"/>
                  </a:lnTo>
                  <a:lnTo>
                    <a:pt x="90" y="0"/>
                  </a:lnTo>
                  <a:lnTo>
                    <a:pt x="75" y="30"/>
                  </a:lnTo>
                  <a:lnTo>
                    <a:pt x="105" y="45"/>
                  </a:lnTo>
                  <a:lnTo>
                    <a:pt x="105" y="75"/>
                  </a:lnTo>
                  <a:lnTo>
                    <a:pt x="105" y="90"/>
                  </a:lnTo>
                  <a:lnTo>
                    <a:pt x="105" y="75"/>
                  </a:lnTo>
                  <a:lnTo>
                    <a:pt x="60" y="75"/>
                  </a:lnTo>
                  <a:lnTo>
                    <a:pt x="30" y="60"/>
                  </a:lnTo>
                  <a:lnTo>
                    <a:pt x="30" y="75"/>
                  </a:lnTo>
                  <a:lnTo>
                    <a:pt x="45" y="105"/>
                  </a:lnTo>
                  <a:lnTo>
                    <a:pt x="75" y="120"/>
                  </a:lnTo>
                  <a:lnTo>
                    <a:pt x="75" y="135"/>
                  </a:lnTo>
                  <a:lnTo>
                    <a:pt x="90" y="135"/>
                  </a:lnTo>
                  <a:lnTo>
                    <a:pt x="75" y="165"/>
                  </a:lnTo>
                  <a:lnTo>
                    <a:pt x="45" y="150"/>
                  </a:lnTo>
                  <a:lnTo>
                    <a:pt x="15" y="165"/>
                  </a:lnTo>
                  <a:lnTo>
                    <a:pt x="30" y="180"/>
                  </a:lnTo>
                  <a:lnTo>
                    <a:pt x="45" y="195"/>
                  </a:lnTo>
                  <a:lnTo>
                    <a:pt x="60" y="210"/>
                  </a:lnTo>
                  <a:lnTo>
                    <a:pt x="60" y="255"/>
                  </a:lnTo>
                  <a:lnTo>
                    <a:pt x="30" y="225"/>
                  </a:lnTo>
                  <a:lnTo>
                    <a:pt x="15" y="225"/>
                  </a:lnTo>
                  <a:lnTo>
                    <a:pt x="30" y="270"/>
                  </a:lnTo>
                  <a:lnTo>
                    <a:pt x="45" y="270"/>
                  </a:lnTo>
                  <a:lnTo>
                    <a:pt x="45" y="285"/>
                  </a:lnTo>
                  <a:lnTo>
                    <a:pt x="60" y="300"/>
                  </a:lnTo>
                  <a:lnTo>
                    <a:pt x="60" y="345"/>
                  </a:lnTo>
                  <a:lnTo>
                    <a:pt x="30" y="315"/>
                  </a:lnTo>
                  <a:lnTo>
                    <a:pt x="15" y="315"/>
                  </a:lnTo>
                  <a:lnTo>
                    <a:pt x="0" y="300"/>
                  </a:lnTo>
                  <a:lnTo>
                    <a:pt x="0" y="360"/>
                  </a:lnTo>
                  <a:lnTo>
                    <a:pt x="15" y="391"/>
                  </a:lnTo>
                  <a:lnTo>
                    <a:pt x="60" y="391"/>
                  </a:lnTo>
                  <a:lnTo>
                    <a:pt x="45" y="421"/>
                  </a:lnTo>
                  <a:lnTo>
                    <a:pt x="90" y="421"/>
                  </a:lnTo>
                  <a:lnTo>
                    <a:pt x="90" y="391"/>
                  </a:lnTo>
                  <a:lnTo>
                    <a:pt x="135" y="391"/>
                  </a:lnTo>
                  <a:lnTo>
                    <a:pt x="165" y="376"/>
                  </a:lnTo>
                  <a:lnTo>
                    <a:pt x="165" y="315"/>
                  </a:lnTo>
                  <a:lnTo>
                    <a:pt x="150" y="330"/>
                  </a:lnTo>
                  <a:lnTo>
                    <a:pt x="90" y="345"/>
                  </a:lnTo>
                  <a:lnTo>
                    <a:pt x="90" y="315"/>
                  </a:lnTo>
                  <a:lnTo>
                    <a:pt x="105" y="315"/>
                  </a:lnTo>
                  <a:lnTo>
                    <a:pt x="120" y="315"/>
                  </a:lnTo>
                  <a:lnTo>
                    <a:pt x="120" y="300"/>
                  </a:lnTo>
                  <a:lnTo>
                    <a:pt x="150" y="285"/>
                  </a:lnTo>
                  <a:lnTo>
                    <a:pt x="150" y="240"/>
                  </a:lnTo>
                  <a:lnTo>
                    <a:pt x="135" y="255"/>
                  </a:lnTo>
                  <a:lnTo>
                    <a:pt x="105" y="255"/>
                  </a:lnTo>
                  <a:lnTo>
                    <a:pt x="90" y="270"/>
                  </a:lnTo>
                  <a:lnTo>
                    <a:pt x="90" y="240"/>
                  </a:lnTo>
                  <a:lnTo>
                    <a:pt x="120" y="225"/>
                  </a:lnTo>
                  <a:lnTo>
                    <a:pt x="120" y="210"/>
                  </a:lnTo>
                  <a:lnTo>
                    <a:pt x="150" y="210"/>
                  </a:lnTo>
                  <a:lnTo>
                    <a:pt x="150" y="195"/>
                  </a:lnTo>
                  <a:lnTo>
                    <a:pt x="165" y="165"/>
                  </a:lnTo>
                  <a:lnTo>
                    <a:pt x="120" y="180"/>
                  </a:lnTo>
                  <a:lnTo>
                    <a:pt x="105" y="195"/>
                  </a:lnTo>
                  <a:lnTo>
                    <a:pt x="105" y="165"/>
                  </a:lnTo>
                  <a:lnTo>
                    <a:pt x="135" y="150"/>
                  </a:lnTo>
                  <a:lnTo>
                    <a:pt x="165" y="135"/>
                  </a:lnTo>
                  <a:lnTo>
                    <a:pt x="165" y="120"/>
                  </a:lnTo>
                  <a:lnTo>
                    <a:pt x="180" y="105"/>
                  </a:lnTo>
                  <a:lnTo>
                    <a:pt x="165" y="90"/>
                  </a:lnTo>
                  <a:lnTo>
                    <a:pt x="150" y="105"/>
                  </a:lnTo>
                  <a:lnTo>
                    <a:pt x="150" y="60"/>
                  </a:lnTo>
                  <a:lnTo>
                    <a:pt x="165" y="6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</xdr:grpSp>
      <xdr:grpSp>
        <xdr:nvGrpSpPr>
          <xdr:cNvPr id="9" name="Group 91"/>
          <xdr:cNvGrpSpPr>
            <a:grpSpLocks noChangeAspect="1"/>
          </xdr:cNvGrpSpPr>
        </xdr:nvGrpSpPr>
        <xdr:grpSpPr bwMode="auto">
          <a:xfrm>
            <a:off x="6000" y="3892"/>
            <a:ext cx="255" cy="376"/>
            <a:chOff x="6000" y="3892"/>
            <a:chExt cx="255" cy="376"/>
          </a:xfrm>
        </xdr:grpSpPr>
        <xdr:sp macro="" textlink="">
          <xdr:nvSpPr>
            <xdr:cNvPr id="404" name="Freeform 92"/>
            <xdr:cNvSpPr>
              <a:spLocks noChangeAspect="1"/>
            </xdr:cNvSpPr>
          </xdr:nvSpPr>
          <xdr:spPr bwMode="auto">
            <a:xfrm>
              <a:off x="6030" y="3892"/>
              <a:ext cx="225" cy="196"/>
            </a:xfrm>
            <a:custGeom>
              <a:avLst/>
              <a:gdLst>
                <a:gd name="T0" fmla="*/ 150 w 225"/>
                <a:gd name="T1" fmla="*/ 196 h 196"/>
                <a:gd name="T2" fmla="*/ 225 w 225"/>
                <a:gd name="T3" fmla="*/ 136 h 196"/>
                <a:gd name="T4" fmla="*/ 225 w 225"/>
                <a:gd name="T5" fmla="*/ 15 h 196"/>
                <a:gd name="T6" fmla="*/ 210 w 225"/>
                <a:gd name="T7" fmla="*/ 0 h 196"/>
                <a:gd name="T8" fmla="*/ 165 w 225"/>
                <a:gd name="T9" fmla="*/ 0 h 196"/>
                <a:gd name="T10" fmla="*/ 150 w 225"/>
                <a:gd name="T11" fmla="*/ 30 h 196"/>
                <a:gd name="T12" fmla="*/ 150 w 225"/>
                <a:gd name="T13" fmla="*/ 45 h 196"/>
                <a:gd name="T14" fmla="*/ 165 w 225"/>
                <a:gd name="T15" fmla="*/ 60 h 196"/>
                <a:gd name="T16" fmla="*/ 150 w 225"/>
                <a:gd name="T17" fmla="*/ 60 h 196"/>
                <a:gd name="T18" fmla="*/ 120 w 225"/>
                <a:gd name="T19" fmla="*/ 90 h 196"/>
                <a:gd name="T20" fmla="*/ 120 w 225"/>
                <a:gd name="T21" fmla="*/ 90 h 196"/>
                <a:gd name="T22" fmla="*/ 105 w 225"/>
                <a:gd name="T23" fmla="*/ 75 h 196"/>
                <a:gd name="T24" fmla="*/ 90 w 225"/>
                <a:gd name="T25" fmla="*/ 75 h 196"/>
                <a:gd name="T26" fmla="*/ 60 w 225"/>
                <a:gd name="T27" fmla="*/ 105 h 196"/>
                <a:gd name="T28" fmla="*/ 45 w 225"/>
                <a:gd name="T29" fmla="*/ 90 h 196"/>
                <a:gd name="T30" fmla="*/ 30 w 225"/>
                <a:gd name="T31" fmla="*/ 90 h 196"/>
                <a:gd name="T32" fmla="*/ 0 w 225"/>
                <a:gd name="T33" fmla="*/ 120 h 196"/>
                <a:gd name="T34" fmla="*/ 30 w 225"/>
                <a:gd name="T35" fmla="*/ 196 h 196"/>
                <a:gd name="T36" fmla="*/ 150 w 225"/>
                <a:gd name="T37" fmla="*/ 196 h 19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</a:gdLst>
              <a:ahLst/>
              <a:cxnLst>
                <a:cxn ang="T38">
                  <a:pos x="T0" y="T1"/>
                </a:cxn>
                <a:cxn ang="T39">
                  <a:pos x="T2" y="T3"/>
                </a:cxn>
                <a:cxn ang="T40">
                  <a:pos x="T4" y="T5"/>
                </a:cxn>
                <a:cxn ang="T41">
                  <a:pos x="T6" y="T7"/>
                </a:cxn>
                <a:cxn ang="T42">
                  <a:pos x="T8" y="T9"/>
                </a:cxn>
                <a:cxn ang="T43">
                  <a:pos x="T10" y="T11"/>
                </a:cxn>
                <a:cxn ang="T44">
                  <a:pos x="T12" y="T13"/>
                </a:cxn>
                <a:cxn ang="T45">
                  <a:pos x="T14" y="T15"/>
                </a:cxn>
                <a:cxn ang="T46">
                  <a:pos x="T16" y="T17"/>
                </a:cxn>
                <a:cxn ang="T47">
                  <a:pos x="T18" y="T19"/>
                </a:cxn>
                <a:cxn ang="T48">
                  <a:pos x="T20" y="T21"/>
                </a:cxn>
                <a:cxn ang="T49">
                  <a:pos x="T22" y="T23"/>
                </a:cxn>
                <a:cxn ang="T50">
                  <a:pos x="T24" y="T25"/>
                </a:cxn>
                <a:cxn ang="T51">
                  <a:pos x="T26" y="T27"/>
                </a:cxn>
                <a:cxn ang="T52">
                  <a:pos x="T28" y="T29"/>
                </a:cxn>
                <a:cxn ang="T53">
                  <a:pos x="T30" y="T31"/>
                </a:cxn>
                <a:cxn ang="T54">
                  <a:pos x="T32" y="T33"/>
                </a:cxn>
                <a:cxn ang="T55">
                  <a:pos x="T34" y="T35"/>
                </a:cxn>
                <a:cxn ang="T56">
                  <a:pos x="T36" y="T37"/>
                </a:cxn>
              </a:cxnLst>
              <a:rect l="0" t="0" r="r" b="b"/>
              <a:pathLst>
                <a:path w="225" h="196">
                  <a:moveTo>
                    <a:pt x="150" y="196"/>
                  </a:moveTo>
                  <a:lnTo>
                    <a:pt x="225" y="136"/>
                  </a:lnTo>
                  <a:lnTo>
                    <a:pt x="225" y="15"/>
                  </a:lnTo>
                  <a:lnTo>
                    <a:pt x="210" y="0"/>
                  </a:lnTo>
                  <a:lnTo>
                    <a:pt x="165" y="0"/>
                  </a:lnTo>
                  <a:lnTo>
                    <a:pt x="150" y="30"/>
                  </a:lnTo>
                  <a:lnTo>
                    <a:pt x="150" y="45"/>
                  </a:lnTo>
                  <a:lnTo>
                    <a:pt x="165" y="60"/>
                  </a:lnTo>
                  <a:lnTo>
                    <a:pt x="150" y="60"/>
                  </a:lnTo>
                  <a:lnTo>
                    <a:pt x="120" y="90"/>
                  </a:lnTo>
                  <a:lnTo>
                    <a:pt x="105" y="75"/>
                  </a:lnTo>
                  <a:lnTo>
                    <a:pt x="90" y="75"/>
                  </a:lnTo>
                  <a:lnTo>
                    <a:pt x="60" y="105"/>
                  </a:lnTo>
                  <a:lnTo>
                    <a:pt x="45" y="90"/>
                  </a:lnTo>
                  <a:lnTo>
                    <a:pt x="30" y="90"/>
                  </a:lnTo>
                  <a:lnTo>
                    <a:pt x="0" y="120"/>
                  </a:lnTo>
                  <a:lnTo>
                    <a:pt x="30" y="196"/>
                  </a:lnTo>
                  <a:lnTo>
                    <a:pt x="150" y="196"/>
                  </a:lnTo>
                  <a:close/>
                </a:path>
              </a:pathLst>
            </a:cu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405" name="Freeform 93"/>
            <xdr:cNvSpPr>
              <a:spLocks noChangeAspect="1"/>
            </xdr:cNvSpPr>
          </xdr:nvSpPr>
          <xdr:spPr bwMode="auto">
            <a:xfrm>
              <a:off x="6000" y="3982"/>
              <a:ext cx="165" cy="286"/>
            </a:xfrm>
            <a:custGeom>
              <a:avLst/>
              <a:gdLst>
                <a:gd name="T0" fmla="*/ 30 w 165"/>
                <a:gd name="T1" fmla="*/ 30 h 286"/>
                <a:gd name="T2" fmla="*/ 120 w 165"/>
                <a:gd name="T3" fmla="*/ 30 h 286"/>
                <a:gd name="T4" fmla="*/ 120 w 165"/>
                <a:gd name="T5" fmla="*/ 0 h 286"/>
                <a:gd name="T6" fmla="*/ 165 w 165"/>
                <a:gd name="T7" fmla="*/ 46 h 286"/>
                <a:gd name="T8" fmla="*/ 120 w 165"/>
                <a:gd name="T9" fmla="*/ 91 h 286"/>
                <a:gd name="T10" fmla="*/ 105 w 165"/>
                <a:gd name="T11" fmla="*/ 76 h 286"/>
                <a:gd name="T12" fmla="*/ 90 w 165"/>
                <a:gd name="T13" fmla="*/ 76 h 286"/>
                <a:gd name="T14" fmla="*/ 75 w 165"/>
                <a:gd name="T15" fmla="*/ 91 h 286"/>
                <a:gd name="T16" fmla="*/ 60 w 165"/>
                <a:gd name="T17" fmla="*/ 106 h 286"/>
                <a:gd name="T18" fmla="*/ 45 w 165"/>
                <a:gd name="T19" fmla="*/ 121 h 286"/>
                <a:gd name="T20" fmla="*/ 45 w 165"/>
                <a:gd name="T21" fmla="*/ 196 h 286"/>
                <a:gd name="T22" fmla="*/ 30 w 165"/>
                <a:gd name="T23" fmla="*/ 211 h 286"/>
                <a:gd name="T24" fmla="*/ 30 w 165"/>
                <a:gd name="T25" fmla="*/ 286 h 286"/>
                <a:gd name="T26" fmla="*/ 15 w 165"/>
                <a:gd name="T27" fmla="*/ 286 h 286"/>
                <a:gd name="T28" fmla="*/ 15 w 165"/>
                <a:gd name="T29" fmla="*/ 211 h 286"/>
                <a:gd name="T30" fmla="*/ 0 w 165"/>
                <a:gd name="T31" fmla="*/ 211 h 286"/>
                <a:gd name="T32" fmla="*/ 0 w 165"/>
                <a:gd name="T33" fmla="*/ 61 h 286"/>
                <a:gd name="T34" fmla="*/ 30 w 165"/>
                <a:gd name="T35" fmla="*/ 30 h 28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</a:gdLst>
              <a:ahLst/>
              <a:cxnLst>
                <a:cxn ang="T36">
                  <a:pos x="T0" y="T1"/>
                </a:cxn>
                <a:cxn ang="T37">
                  <a:pos x="T2" y="T3"/>
                </a:cxn>
                <a:cxn ang="T38">
                  <a:pos x="T4" y="T5"/>
                </a:cxn>
                <a:cxn ang="T39">
                  <a:pos x="T6" y="T7"/>
                </a:cxn>
                <a:cxn ang="T40">
                  <a:pos x="T8" y="T9"/>
                </a:cxn>
                <a:cxn ang="T41">
                  <a:pos x="T10" y="T11"/>
                </a:cxn>
                <a:cxn ang="T42">
                  <a:pos x="T12" y="T13"/>
                </a:cxn>
                <a:cxn ang="T43">
                  <a:pos x="T14" y="T15"/>
                </a:cxn>
                <a:cxn ang="T44">
                  <a:pos x="T16" y="T17"/>
                </a:cxn>
                <a:cxn ang="T45">
                  <a:pos x="T18" y="T19"/>
                </a:cxn>
                <a:cxn ang="T46">
                  <a:pos x="T20" y="T21"/>
                </a:cxn>
                <a:cxn ang="T47">
                  <a:pos x="T22" y="T23"/>
                </a:cxn>
                <a:cxn ang="T48">
                  <a:pos x="T24" y="T25"/>
                </a:cxn>
                <a:cxn ang="T49">
                  <a:pos x="T26" y="T27"/>
                </a:cxn>
                <a:cxn ang="T50">
                  <a:pos x="T28" y="T29"/>
                </a:cxn>
                <a:cxn ang="T51">
                  <a:pos x="T30" y="T31"/>
                </a:cxn>
                <a:cxn ang="T52">
                  <a:pos x="T32" y="T33"/>
                </a:cxn>
                <a:cxn ang="T53">
                  <a:pos x="T34" y="T35"/>
                </a:cxn>
              </a:cxnLst>
              <a:rect l="0" t="0" r="r" b="b"/>
              <a:pathLst>
                <a:path w="165" h="286">
                  <a:moveTo>
                    <a:pt x="30" y="30"/>
                  </a:moveTo>
                  <a:lnTo>
                    <a:pt x="120" y="30"/>
                  </a:lnTo>
                  <a:lnTo>
                    <a:pt x="120" y="0"/>
                  </a:lnTo>
                  <a:lnTo>
                    <a:pt x="165" y="46"/>
                  </a:lnTo>
                  <a:lnTo>
                    <a:pt x="120" y="91"/>
                  </a:lnTo>
                  <a:lnTo>
                    <a:pt x="105" y="76"/>
                  </a:lnTo>
                  <a:lnTo>
                    <a:pt x="90" y="76"/>
                  </a:lnTo>
                  <a:lnTo>
                    <a:pt x="75" y="91"/>
                  </a:lnTo>
                  <a:lnTo>
                    <a:pt x="60" y="106"/>
                  </a:lnTo>
                  <a:lnTo>
                    <a:pt x="45" y="121"/>
                  </a:lnTo>
                  <a:lnTo>
                    <a:pt x="45" y="196"/>
                  </a:lnTo>
                  <a:lnTo>
                    <a:pt x="30" y="211"/>
                  </a:lnTo>
                  <a:lnTo>
                    <a:pt x="30" y="286"/>
                  </a:lnTo>
                  <a:lnTo>
                    <a:pt x="15" y="286"/>
                  </a:lnTo>
                  <a:lnTo>
                    <a:pt x="15" y="211"/>
                  </a:lnTo>
                  <a:lnTo>
                    <a:pt x="0" y="211"/>
                  </a:lnTo>
                  <a:lnTo>
                    <a:pt x="0" y="61"/>
                  </a:lnTo>
                  <a:lnTo>
                    <a:pt x="30" y="30"/>
                  </a:lnTo>
                  <a:close/>
                </a:path>
              </a:pathLst>
            </a:custGeom>
            <a:solidFill>
              <a:srgbClr val="00FFFF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cxnSp macro="">
          <xdr:nvCxnSpPr>
            <xdr:cNvPr id="406" name="Line 94"/>
            <xdr:cNvCxnSpPr>
              <a:cxnSpLocks noChangeAspect="1" noChangeShapeType="1"/>
            </xdr:cNvCxnSpPr>
          </xdr:nvCxnSpPr>
          <xdr:spPr bwMode="auto">
            <a:xfrm>
              <a:off x="6135" y="4058"/>
              <a:ext cx="15" cy="3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07" name="Line 95"/>
            <xdr:cNvCxnSpPr>
              <a:cxnSpLocks noChangeAspect="1" noChangeShapeType="1"/>
            </xdr:cNvCxnSpPr>
          </xdr:nvCxnSpPr>
          <xdr:spPr bwMode="auto">
            <a:xfrm>
              <a:off x="6165" y="4043"/>
              <a:ext cx="30" cy="30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408" name="Line 96"/>
            <xdr:cNvCxnSpPr>
              <a:cxnSpLocks noChangeAspect="1" noChangeShapeType="1"/>
            </xdr:cNvCxnSpPr>
          </xdr:nvCxnSpPr>
          <xdr:spPr bwMode="auto">
            <a:xfrm>
              <a:off x="6195" y="3997"/>
              <a:ext cx="45" cy="46"/>
            </a:xfrm>
            <a:prstGeom prst="line">
              <a:avLst/>
            </a:prstGeom>
            <a:noFill/>
            <a:ln w="317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  <xdr:sp macro="" textlink="">
        <xdr:nvSpPr>
          <xdr:cNvPr id="10" name="Freeform 97"/>
          <xdr:cNvSpPr>
            <a:spLocks noChangeAspect="1"/>
          </xdr:cNvSpPr>
        </xdr:nvSpPr>
        <xdr:spPr bwMode="auto">
          <a:xfrm>
            <a:off x="6150" y="3952"/>
            <a:ext cx="60" cy="76"/>
          </a:xfrm>
          <a:custGeom>
            <a:avLst/>
            <a:gdLst>
              <a:gd name="T0" fmla="*/ 45 w 60"/>
              <a:gd name="T1" fmla="*/ 0 h 76"/>
              <a:gd name="T2" fmla="*/ 60 w 60"/>
              <a:gd name="T3" fmla="*/ 15 h 76"/>
              <a:gd name="T4" fmla="*/ 60 w 60"/>
              <a:gd name="T5" fmla="*/ 45 h 76"/>
              <a:gd name="T6" fmla="*/ 30 w 60"/>
              <a:gd name="T7" fmla="*/ 76 h 76"/>
              <a:gd name="T8" fmla="*/ 0 w 60"/>
              <a:gd name="T9" fmla="*/ 76 h 7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60" h="76">
                <a:moveTo>
                  <a:pt x="45" y="0"/>
                </a:moveTo>
                <a:lnTo>
                  <a:pt x="60" y="15"/>
                </a:lnTo>
                <a:lnTo>
                  <a:pt x="60" y="45"/>
                </a:lnTo>
                <a:lnTo>
                  <a:pt x="30" y="76"/>
                </a:lnTo>
                <a:lnTo>
                  <a:pt x="0" y="76"/>
                </a:lnTo>
              </a:path>
            </a:pathLst>
          </a:cu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sp macro="" textlink="">
        <xdr:nvSpPr>
          <xdr:cNvPr id="11" name="Freeform 98"/>
          <xdr:cNvSpPr>
            <a:spLocks noChangeAspect="1"/>
          </xdr:cNvSpPr>
        </xdr:nvSpPr>
        <xdr:spPr bwMode="auto">
          <a:xfrm>
            <a:off x="4905" y="3907"/>
            <a:ext cx="840" cy="331"/>
          </a:xfrm>
          <a:custGeom>
            <a:avLst/>
            <a:gdLst>
              <a:gd name="T0" fmla="*/ 840 w 840"/>
              <a:gd name="T1" fmla="*/ 75 h 331"/>
              <a:gd name="T2" fmla="*/ 795 w 840"/>
              <a:gd name="T3" fmla="*/ 136 h 331"/>
              <a:gd name="T4" fmla="*/ 765 w 840"/>
              <a:gd name="T5" fmla="*/ 136 h 331"/>
              <a:gd name="T6" fmla="*/ 735 w 840"/>
              <a:gd name="T7" fmla="*/ 166 h 331"/>
              <a:gd name="T8" fmla="*/ 705 w 840"/>
              <a:gd name="T9" fmla="*/ 151 h 331"/>
              <a:gd name="T10" fmla="*/ 690 w 840"/>
              <a:gd name="T11" fmla="*/ 181 h 331"/>
              <a:gd name="T12" fmla="*/ 705 w 840"/>
              <a:gd name="T13" fmla="*/ 151 h 331"/>
              <a:gd name="T14" fmla="*/ 735 w 840"/>
              <a:gd name="T15" fmla="*/ 166 h 331"/>
              <a:gd name="T16" fmla="*/ 765 w 840"/>
              <a:gd name="T17" fmla="*/ 121 h 331"/>
              <a:gd name="T18" fmla="*/ 795 w 840"/>
              <a:gd name="T19" fmla="*/ 136 h 331"/>
              <a:gd name="T20" fmla="*/ 840 w 840"/>
              <a:gd name="T21" fmla="*/ 75 h 331"/>
              <a:gd name="T22" fmla="*/ 705 w 840"/>
              <a:gd name="T23" fmla="*/ 60 h 331"/>
              <a:gd name="T24" fmla="*/ 675 w 840"/>
              <a:gd name="T25" fmla="*/ 30 h 331"/>
              <a:gd name="T26" fmla="*/ 495 w 840"/>
              <a:gd name="T27" fmla="*/ 45 h 331"/>
              <a:gd name="T28" fmla="*/ 465 w 840"/>
              <a:gd name="T29" fmla="*/ 75 h 331"/>
              <a:gd name="T30" fmla="*/ 435 w 840"/>
              <a:gd name="T31" fmla="*/ 75 h 331"/>
              <a:gd name="T32" fmla="*/ 420 w 840"/>
              <a:gd name="T33" fmla="*/ 105 h 331"/>
              <a:gd name="T34" fmla="*/ 375 w 840"/>
              <a:gd name="T35" fmla="*/ 105 h 331"/>
              <a:gd name="T36" fmla="*/ 360 w 840"/>
              <a:gd name="T37" fmla="*/ 136 h 331"/>
              <a:gd name="T38" fmla="*/ 375 w 840"/>
              <a:gd name="T39" fmla="*/ 105 h 331"/>
              <a:gd name="T40" fmla="*/ 405 w 840"/>
              <a:gd name="T41" fmla="*/ 105 h 331"/>
              <a:gd name="T42" fmla="*/ 435 w 840"/>
              <a:gd name="T43" fmla="*/ 75 h 331"/>
              <a:gd name="T44" fmla="*/ 465 w 840"/>
              <a:gd name="T45" fmla="*/ 75 h 331"/>
              <a:gd name="T46" fmla="*/ 495 w 840"/>
              <a:gd name="T47" fmla="*/ 45 h 331"/>
              <a:gd name="T48" fmla="*/ 465 w 840"/>
              <a:gd name="T49" fmla="*/ 15 h 331"/>
              <a:gd name="T50" fmla="*/ 255 w 840"/>
              <a:gd name="T51" fmla="*/ 0 h 331"/>
              <a:gd name="T52" fmla="*/ 225 w 840"/>
              <a:gd name="T53" fmla="*/ 15 h 331"/>
              <a:gd name="T54" fmla="*/ 135 w 840"/>
              <a:gd name="T55" fmla="*/ 105 h 331"/>
              <a:gd name="T56" fmla="*/ 90 w 840"/>
              <a:gd name="T57" fmla="*/ 105 h 331"/>
              <a:gd name="T58" fmla="*/ 60 w 840"/>
              <a:gd name="T59" fmla="*/ 136 h 331"/>
              <a:gd name="T60" fmla="*/ 0 w 840"/>
              <a:gd name="T61" fmla="*/ 166 h 331"/>
              <a:gd name="T62" fmla="*/ 210 w 840"/>
              <a:gd name="T63" fmla="*/ 331 h 331"/>
              <a:gd name="T64" fmla="*/ 225 w 840"/>
              <a:gd name="T65" fmla="*/ 301 h 331"/>
              <a:gd name="T66" fmla="*/ 270 w 840"/>
              <a:gd name="T67" fmla="*/ 271 h 331"/>
              <a:gd name="T68" fmla="*/ 330 w 840"/>
              <a:gd name="T69" fmla="*/ 256 h 331"/>
              <a:gd name="T70" fmla="*/ 405 w 840"/>
              <a:gd name="T71" fmla="*/ 256 h 331"/>
              <a:gd name="T72" fmla="*/ 465 w 840"/>
              <a:gd name="T73" fmla="*/ 241 h 331"/>
              <a:gd name="T74" fmla="*/ 480 w 840"/>
              <a:gd name="T75" fmla="*/ 226 h 331"/>
              <a:gd name="T76" fmla="*/ 525 w 840"/>
              <a:gd name="T77" fmla="*/ 226 h 331"/>
              <a:gd name="T78" fmla="*/ 570 w 840"/>
              <a:gd name="T79" fmla="*/ 211 h 331"/>
              <a:gd name="T80" fmla="*/ 675 w 840"/>
              <a:gd name="T81" fmla="*/ 226 h 331"/>
              <a:gd name="T82" fmla="*/ 690 w 840"/>
              <a:gd name="T83" fmla="*/ 241 h 331"/>
              <a:gd name="T84" fmla="*/ 750 w 840"/>
              <a:gd name="T85" fmla="*/ 226 h 331"/>
              <a:gd name="T86" fmla="*/ 765 w 840"/>
              <a:gd name="T87" fmla="*/ 241 h 331"/>
              <a:gd name="T88" fmla="*/ 795 w 840"/>
              <a:gd name="T89" fmla="*/ 241 h 331"/>
              <a:gd name="T90" fmla="*/ 840 w 840"/>
              <a:gd name="T91" fmla="*/ 256 h 331"/>
              <a:gd name="T92" fmla="*/ 840 w 840"/>
              <a:gd name="T93" fmla="*/ 75 h 331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</a:gdLst>
            <a:ahLst/>
            <a:cxnLst>
              <a:cxn ang="T94">
                <a:pos x="T0" y="T1"/>
              </a:cxn>
              <a:cxn ang="T95">
                <a:pos x="T2" y="T3"/>
              </a:cxn>
              <a:cxn ang="T96">
                <a:pos x="T4" y="T5"/>
              </a:cxn>
              <a:cxn ang="T97">
                <a:pos x="T6" y="T7"/>
              </a:cxn>
              <a:cxn ang="T98">
                <a:pos x="T8" y="T9"/>
              </a:cxn>
              <a:cxn ang="T99">
                <a:pos x="T10" y="T11"/>
              </a:cxn>
              <a:cxn ang="T100">
                <a:pos x="T12" y="T13"/>
              </a:cxn>
              <a:cxn ang="T101">
                <a:pos x="T14" y="T15"/>
              </a:cxn>
              <a:cxn ang="T102">
                <a:pos x="T16" y="T17"/>
              </a:cxn>
              <a:cxn ang="T103">
                <a:pos x="T18" y="T19"/>
              </a:cxn>
              <a:cxn ang="T104">
                <a:pos x="T20" y="T21"/>
              </a:cxn>
              <a:cxn ang="T105">
                <a:pos x="T22" y="T23"/>
              </a:cxn>
              <a:cxn ang="T106">
                <a:pos x="T24" y="T25"/>
              </a:cxn>
              <a:cxn ang="T107">
                <a:pos x="T26" y="T27"/>
              </a:cxn>
              <a:cxn ang="T108">
                <a:pos x="T28" y="T29"/>
              </a:cxn>
              <a:cxn ang="T109">
                <a:pos x="T30" y="T31"/>
              </a:cxn>
              <a:cxn ang="T110">
                <a:pos x="T32" y="T33"/>
              </a:cxn>
              <a:cxn ang="T111">
                <a:pos x="T34" y="T35"/>
              </a:cxn>
              <a:cxn ang="T112">
                <a:pos x="T36" y="T37"/>
              </a:cxn>
              <a:cxn ang="T113">
                <a:pos x="T38" y="T39"/>
              </a:cxn>
              <a:cxn ang="T114">
                <a:pos x="T40" y="T41"/>
              </a:cxn>
              <a:cxn ang="T115">
                <a:pos x="T42" y="T43"/>
              </a:cxn>
              <a:cxn ang="T116">
                <a:pos x="T44" y="T45"/>
              </a:cxn>
              <a:cxn ang="T117">
                <a:pos x="T46" y="T47"/>
              </a:cxn>
              <a:cxn ang="T118">
                <a:pos x="T48" y="T49"/>
              </a:cxn>
              <a:cxn ang="T119">
                <a:pos x="T50" y="T51"/>
              </a:cxn>
              <a:cxn ang="T120">
                <a:pos x="T52" y="T53"/>
              </a:cxn>
              <a:cxn ang="T121">
                <a:pos x="T54" y="T55"/>
              </a:cxn>
              <a:cxn ang="T122">
                <a:pos x="T56" y="T57"/>
              </a:cxn>
              <a:cxn ang="T123">
                <a:pos x="T58" y="T59"/>
              </a:cxn>
              <a:cxn ang="T124">
                <a:pos x="T60" y="T61"/>
              </a:cxn>
              <a:cxn ang="T125">
                <a:pos x="T62" y="T63"/>
              </a:cxn>
              <a:cxn ang="T126">
                <a:pos x="T64" y="T65"/>
              </a:cxn>
              <a:cxn ang="T127">
                <a:pos x="T66" y="T67"/>
              </a:cxn>
              <a:cxn ang="T128">
                <a:pos x="T68" y="T69"/>
              </a:cxn>
              <a:cxn ang="T129">
                <a:pos x="T70" y="T71"/>
              </a:cxn>
              <a:cxn ang="T130">
                <a:pos x="T72" y="T73"/>
              </a:cxn>
              <a:cxn ang="T131">
                <a:pos x="T74" y="T75"/>
              </a:cxn>
              <a:cxn ang="T132">
                <a:pos x="T76" y="T77"/>
              </a:cxn>
              <a:cxn ang="T133">
                <a:pos x="T78" y="T79"/>
              </a:cxn>
              <a:cxn ang="T134">
                <a:pos x="T80" y="T81"/>
              </a:cxn>
              <a:cxn ang="T135">
                <a:pos x="T82" y="T83"/>
              </a:cxn>
              <a:cxn ang="T136">
                <a:pos x="T84" y="T85"/>
              </a:cxn>
              <a:cxn ang="T137">
                <a:pos x="T86" y="T87"/>
              </a:cxn>
              <a:cxn ang="T138">
                <a:pos x="T88" y="T89"/>
              </a:cxn>
              <a:cxn ang="T139">
                <a:pos x="T90" y="T91"/>
              </a:cxn>
              <a:cxn ang="T140">
                <a:pos x="T92" y="T93"/>
              </a:cxn>
            </a:cxnLst>
            <a:rect l="0" t="0" r="r" b="b"/>
            <a:pathLst>
              <a:path w="840" h="331">
                <a:moveTo>
                  <a:pt x="840" y="75"/>
                </a:moveTo>
                <a:lnTo>
                  <a:pt x="795" y="136"/>
                </a:lnTo>
                <a:lnTo>
                  <a:pt x="765" y="136"/>
                </a:lnTo>
                <a:lnTo>
                  <a:pt x="735" y="166"/>
                </a:lnTo>
                <a:lnTo>
                  <a:pt x="705" y="151"/>
                </a:lnTo>
                <a:lnTo>
                  <a:pt x="690" y="181"/>
                </a:lnTo>
                <a:lnTo>
                  <a:pt x="705" y="151"/>
                </a:lnTo>
                <a:lnTo>
                  <a:pt x="735" y="166"/>
                </a:lnTo>
                <a:lnTo>
                  <a:pt x="765" y="121"/>
                </a:lnTo>
                <a:lnTo>
                  <a:pt x="795" y="136"/>
                </a:lnTo>
                <a:lnTo>
                  <a:pt x="840" y="75"/>
                </a:lnTo>
                <a:lnTo>
                  <a:pt x="705" y="60"/>
                </a:lnTo>
                <a:lnTo>
                  <a:pt x="675" y="30"/>
                </a:lnTo>
                <a:lnTo>
                  <a:pt x="495" y="45"/>
                </a:lnTo>
                <a:lnTo>
                  <a:pt x="465" y="75"/>
                </a:lnTo>
                <a:lnTo>
                  <a:pt x="435" y="75"/>
                </a:lnTo>
                <a:lnTo>
                  <a:pt x="420" y="105"/>
                </a:lnTo>
                <a:lnTo>
                  <a:pt x="375" y="105"/>
                </a:lnTo>
                <a:lnTo>
                  <a:pt x="360" y="136"/>
                </a:lnTo>
                <a:lnTo>
                  <a:pt x="375" y="105"/>
                </a:lnTo>
                <a:lnTo>
                  <a:pt x="405" y="105"/>
                </a:lnTo>
                <a:lnTo>
                  <a:pt x="435" y="75"/>
                </a:lnTo>
                <a:lnTo>
                  <a:pt x="465" y="75"/>
                </a:lnTo>
                <a:lnTo>
                  <a:pt x="495" y="45"/>
                </a:lnTo>
                <a:lnTo>
                  <a:pt x="465" y="15"/>
                </a:lnTo>
                <a:lnTo>
                  <a:pt x="255" y="0"/>
                </a:lnTo>
                <a:lnTo>
                  <a:pt x="225" y="15"/>
                </a:lnTo>
                <a:lnTo>
                  <a:pt x="135" y="105"/>
                </a:lnTo>
                <a:lnTo>
                  <a:pt x="90" y="105"/>
                </a:lnTo>
                <a:lnTo>
                  <a:pt x="60" y="136"/>
                </a:lnTo>
                <a:lnTo>
                  <a:pt x="0" y="166"/>
                </a:lnTo>
                <a:lnTo>
                  <a:pt x="210" y="331"/>
                </a:lnTo>
                <a:lnTo>
                  <a:pt x="225" y="301"/>
                </a:lnTo>
                <a:lnTo>
                  <a:pt x="270" y="271"/>
                </a:lnTo>
                <a:lnTo>
                  <a:pt x="330" y="256"/>
                </a:lnTo>
                <a:lnTo>
                  <a:pt x="405" y="256"/>
                </a:lnTo>
                <a:lnTo>
                  <a:pt x="465" y="241"/>
                </a:lnTo>
                <a:lnTo>
                  <a:pt x="480" y="226"/>
                </a:lnTo>
                <a:lnTo>
                  <a:pt x="525" y="226"/>
                </a:lnTo>
                <a:lnTo>
                  <a:pt x="570" y="211"/>
                </a:lnTo>
                <a:lnTo>
                  <a:pt x="675" y="226"/>
                </a:lnTo>
                <a:lnTo>
                  <a:pt x="690" y="241"/>
                </a:lnTo>
                <a:lnTo>
                  <a:pt x="750" y="226"/>
                </a:lnTo>
                <a:lnTo>
                  <a:pt x="765" y="241"/>
                </a:lnTo>
                <a:lnTo>
                  <a:pt x="795" y="241"/>
                </a:lnTo>
                <a:lnTo>
                  <a:pt x="840" y="256"/>
                </a:lnTo>
                <a:lnTo>
                  <a:pt x="840" y="75"/>
                </a:lnTo>
                <a:close/>
              </a:path>
            </a:pathLst>
          </a:custGeom>
          <a:solidFill>
            <a:srgbClr val="A43700"/>
          </a:solidFill>
          <a:ln w="317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grpSp>
        <xdr:nvGrpSpPr>
          <xdr:cNvPr id="12" name="Group 99"/>
          <xdr:cNvGrpSpPr>
            <a:grpSpLocks noChangeAspect="1"/>
          </xdr:cNvGrpSpPr>
        </xdr:nvGrpSpPr>
        <xdr:grpSpPr bwMode="auto">
          <a:xfrm>
            <a:off x="5445" y="3592"/>
            <a:ext cx="210" cy="526"/>
            <a:chOff x="5445" y="3592"/>
            <a:chExt cx="210" cy="526"/>
          </a:xfrm>
        </xdr:grpSpPr>
        <xdr:grpSp>
          <xdr:nvGrpSpPr>
            <xdr:cNvPr id="356" name="Group 100"/>
            <xdr:cNvGrpSpPr>
              <a:grpSpLocks noChangeAspect="1"/>
            </xdr:cNvGrpSpPr>
          </xdr:nvGrpSpPr>
          <xdr:grpSpPr bwMode="auto">
            <a:xfrm>
              <a:off x="5535" y="3877"/>
              <a:ext cx="45" cy="241"/>
              <a:chOff x="5535" y="3877"/>
              <a:chExt cx="45" cy="241"/>
            </a:xfrm>
          </xdr:grpSpPr>
          <xdr:sp macro="" textlink="">
            <xdr:nvSpPr>
              <xdr:cNvPr id="402" name="Freeform 101"/>
              <xdr:cNvSpPr>
                <a:spLocks noChangeAspect="1"/>
              </xdr:cNvSpPr>
            </xdr:nvSpPr>
            <xdr:spPr bwMode="auto">
              <a:xfrm>
                <a:off x="5535" y="3877"/>
                <a:ext cx="45" cy="241"/>
              </a:xfrm>
              <a:custGeom>
                <a:avLst/>
                <a:gdLst>
                  <a:gd name="T0" fmla="*/ 0 w 45"/>
                  <a:gd name="T1" fmla="*/ 0 h 241"/>
                  <a:gd name="T2" fmla="*/ 0 w 45"/>
                  <a:gd name="T3" fmla="*/ 241 h 241"/>
                  <a:gd name="T4" fmla="*/ 45 w 45"/>
                  <a:gd name="T5" fmla="*/ 241 h 241"/>
                  <a:gd name="T6" fmla="*/ 45 w 45"/>
                  <a:gd name="T7" fmla="*/ 15 h 241"/>
                  <a:gd name="T8" fmla="*/ 0 w 45"/>
                  <a:gd name="T9" fmla="*/ 0 h 24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241">
                    <a:moveTo>
                      <a:pt x="0" y="0"/>
                    </a:moveTo>
                    <a:lnTo>
                      <a:pt x="0" y="241"/>
                    </a:lnTo>
                    <a:lnTo>
                      <a:pt x="45" y="241"/>
                    </a:lnTo>
                    <a:lnTo>
                      <a:pt x="45" y="1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9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03" name="Freeform 102"/>
              <xdr:cNvSpPr>
                <a:spLocks noChangeAspect="1"/>
              </xdr:cNvSpPr>
            </xdr:nvSpPr>
            <xdr:spPr bwMode="auto">
              <a:xfrm>
                <a:off x="5535" y="3877"/>
                <a:ext cx="45" cy="241"/>
              </a:xfrm>
              <a:custGeom>
                <a:avLst/>
                <a:gdLst>
                  <a:gd name="T0" fmla="*/ 0 w 45"/>
                  <a:gd name="T1" fmla="*/ 0 h 241"/>
                  <a:gd name="T2" fmla="*/ 0 w 45"/>
                  <a:gd name="T3" fmla="*/ 241 h 241"/>
                  <a:gd name="T4" fmla="*/ 45 w 45"/>
                  <a:gd name="T5" fmla="*/ 241 h 241"/>
                  <a:gd name="T6" fmla="*/ 45 w 45"/>
                  <a:gd name="T7" fmla="*/ 15 h 241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5" h="241">
                    <a:moveTo>
                      <a:pt x="0" y="0"/>
                    </a:moveTo>
                    <a:lnTo>
                      <a:pt x="0" y="241"/>
                    </a:lnTo>
                    <a:lnTo>
                      <a:pt x="45" y="241"/>
                    </a:lnTo>
                    <a:lnTo>
                      <a:pt x="45" y="15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357" name="Group 103"/>
            <xdr:cNvGrpSpPr>
              <a:grpSpLocks noChangeAspect="1"/>
            </xdr:cNvGrpSpPr>
          </xdr:nvGrpSpPr>
          <xdr:grpSpPr bwMode="auto">
            <a:xfrm>
              <a:off x="5445" y="3592"/>
              <a:ext cx="210" cy="375"/>
              <a:chOff x="5445" y="3592"/>
              <a:chExt cx="210" cy="375"/>
            </a:xfrm>
          </xdr:grpSpPr>
          <xdr:sp macro="" textlink="">
            <xdr:nvSpPr>
              <xdr:cNvPr id="400" name="Freeform 104"/>
              <xdr:cNvSpPr>
                <a:spLocks noChangeAspect="1"/>
              </xdr:cNvSpPr>
            </xdr:nvSpPr>
            <xdr:spPr bwMode="auto">
              <a:xfrm>
                <a:off x="5445" y="3592"/>
                <a:ext cx="210" cy="375"/>
              </a:xfrm>
              <a:custGeom>
                <a:avLst/>
                <a:gdLst>
                  <a:gd name="T0" fmla="*/ 90 w 210"/>
                  <a:gd name="T1" fmla="*/ 360 h 375"/>
                  <a:gd name="T2" fmla="*/ 30 w 210"/>
                  <a:gd name="T3" fmla="*/ 300 h 375"/>
                  <a:gd name="T4" fmla="*/ 0 w 210"/>
                  <a:gd name="T5" fmla="*/ 255 h 375"/>
                  <a:gd name="T6" fmla="*/ 0 w 210"/>
                  <a:gd name="T7" fmla="*/ 150 h 375"/>
                  <a:gd name="T8" fmla="*/ 30 w 210"/>
                  <a:gd name="T9" fmla="*/ 75 h 375"/>
                  <a:gd name="T10" fmla="*/ 105 w 210"/>
                  <a:gd name="T11" fmla="*/ 0 h 375"/>
                  <a:gd name="T12" fmla="*/ 180 w 210"/>
                  <a:gd name="T13" fmla="*/ 75 h 375"/>
                  <a:gd name="T14" fmla="*/ 210 w 210"/>
                  <a:gd name="T15" fmla="*/ 135 h 375"/>
                  <a:gd name="T16" fmla="*/ 210 w 210"/>
                  <a:gd name="T17" fmla="*/ 270 h 375"/>
                  <a:gd name="T18" fmla="*/ 195 w 210"/>
                  <a:gd name="T19" fmla="*/ 330 h 375"/>
                  <a:gd name="T20" fmla="*/ 135 w 210"/>
                  <a:gd name="T21" fmla="*/ 375 h 375"/>
                  <a:gd name="T22" fmla="*/ 90 w 210"/>
                  <a:gd name="T23" fmla="*/ 360 h 375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</a:gdLst>
                <a:ahLst/>
                <a:cxnLst>
                  <a:cxn ang="T24">
                    <a:pos x="T0" y="T1"/>
                  </a:cxn>
                  <a:cxn ang="T25">
                    <a:pos x="T2" y="T3"/>
                  </a:cxn>
                  <a:cxn ang="T26">
                    <a:pos x="T4" y="T5"/>
                  </a:cxn>
                  <a:cxn ang="T27">
                    <a:pos x="T6" y="T7"/>
                  </a:cxn>
                  <a:cxn ang="T28">
                    <a:pos x="T8" y="T9"/>
                  </a:cxn>
                  <a:cxn ang="T29">
                    <a:pos x="T10" y="T11"/>
                  </a:cxn>
                  <a:cxn ang="T30">
                    <a:pos x="T12" y="T13"/>
                  </a:cxn>
                  <a:cxn ang="T31">
                    <a:pos x="T14" y="T15"/>
                  </a:cxn>
                  <a:cxn ang="T32">
                    <a:pos x="T16" y="T17"/>
                  </a:cxn>
                  <a:cxn ang="T33">
                    <a:pos x="T18" y="T19"/>
                  </a:cxn>
                  <a:cxn ang="T34">
                    <a:pos x="T20" y="T21"/>
                  </a:cxn>
                  <a:cxn ang="T35">
                    <a:pos x="T22" y="T23"/>
                  </a:cxn>
                </a:cxnLst>
                <a:rect l="0" t="0" r="r" b="b"/>
                <a:pathLst>
                  <a:path w="210" h="375">
                    <a:moveTo>
                      <a:pt x="90" y="360"/>
                    </a:moveTo>
                    <a:lnTo>
                      <a:pt x="30" y="300"/>
                    </a:lnTo>
                    <a:lnTo>
                      <a:pt x="0" y="255"/>
                    </a:lnTo>
                    <a:lnTo>
                      <a:pt x="0" y="150"/>
                    </a:lnTo>
                    <a:lnTo>
                      <a:pt x="30" y="75"/>
                    </a:lnTo>
                    <a:lnTo>
                      <a:pt x="105" y="0"/>
                    </a:lnTo>
                    <a:lnTo>
                      <a:pt x="180" y="75"/>
                    </a:lnTo>
                    <a:lnTo>
                      <a:pt x="210" y="135"/>
                    </a:lnTo>
                    <a:lnTo>
                      <a:pt x="210" y="270"/>
                    </a:lnTo>
                    <a:lnTo>
                      <a:pt x="195" y="330"/>
                    </a:lnTo>
                    <a:lnTo>
                      <a:pt x="135" y="375"/>
                    </a:lnTo>
                    <a:lnTo>
                      <a:pt x="90" y="360"/>
                    </a:lnTo>
                    <a:close/>
                  </a:path>
                </a:pathLst>
              </a:custGeom>
              <a:solidFill>
                <a:srgbClr val="99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01" name="Freeform 105"/>
              <xdr:cNvSpPr>
                <a:spLocks noChangeAspect="1"/>
              </xdr:cNvSpPr>
            </xdr:nvSpPr>
            <xdr:spPr bwMode="auto">
              <a:xfrm>
                <a:off x="5445" y="3592"/>
                <a:ext cx="210" cy="375"/>
              </a:xfrm>
              <a:custGeom>
                <a:avLst/>
                <a:gdLst>
                  <a:gd name="T0" fmla="*/ 90 w 210"/>
                  <a:gd name="T1" fmla="*/ 360 h 375"/>
                  <a:gd name="T2" fmla="*/ 30 w 210"/>
                  <a:gd name="T3" fmla="*/ 300 h 375"/>
                  <a:gd name="T4" fmla="*/ 0 w 210"/>
                  <a:gd name="T5" fmla="*/ 255 h 375"/>
                  <a:gd name="T6" fmla="*/ 0 w 210"/>
                  <a:gd name="T7" fmla="*/ 150 h 375"/>
                  <a:gd name="T8" fmla="*/ 30 w 210"/>
                  <a:gd name="T9" fmla="*/ 75 h 375"/>
                  <a:gd name="T10" fmla="*/ 105 w 210"/>
                  <a:gd name="T11" fmla="*/ 0 h 375"/>
                  <a:gd name="T12" fmla="*/ 180 w 210"/>
                  <a:gd name="T13" fmla="*/ 75 h 375"/>
                  <a:gd name="T14" fmla="*/ 210 w 210"/>
                  <a:gd name="T15" fmla="*/ 135 h 375"/>
                  <a:gd name="T16" fmla="*/ 210 w 210"/>
                  <a:gd name="T17" fmla="*/ 270 h 375"/>
                  <a:gd name="T18" fmla="*/ 195 w 210"/>
                  <a:gd name="T19" fmla="*/ 330 h 375"/>
                  <a:gd name="T20" fmla="*/ 135 w 210"/>
                  <a:gd name="T21" fmla="*/ 375 h 375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</a:gdLst>
                <a:ahLst/>
                <a:cxnLst>
                  <a:cxn ang="T22">
                    <a:pos x="T0" y="T1"/>
                  </a:cxn>
                  <a:cxn ang="T23">
                    <a:pos x="T2" y="T3"/>
                  </a:cxn>
                  <a:cxn ang="T24">
                    <a:pos x="T4" y="T5"/>
                  </a:cxn>
                  <a:cxn ang="T25">
                    <a:pos x="T6" y="T7"/>
                  </a:cxn>
                  <a:cxn ang="T26">
                    <a:pos x="T8" y="T9"/>
                  </a:cxn>
                  <a:cxn ang="T27">
                    <a:pos x="T10" y="T11"/>
                  </a:cxn>
                  <a:cxn ang="T28">
                    <a:pos x="T12" y="T13"/>
                  </a:cxn>
                  <a:cxn ang="T29">
                    <a:pos x="T14" y="T15"/>
                  </a:cxn>
                  <a:cxn ang="T30">
                    <a:pos x="T16" y="T17"/>
                  </a:cxn>
                  <a:cxn ang="T31">
                    <a:pos x="T18" y="T19"/>
                  </a:cxn>
                  <a:cxn ang="T32">
                    <a:pos x="T20" y="T21"/>
                  </a:cxn>
                </a:cxnLst>
                <a:rect l="0" t="0" r="r" b="b"/>
                <a:pathLst>
                  <a:path w="210" h="375">
                    <a:moveTo>
                      <a:pt x="90" y="360"/>
                    </a:moveTo>
                    <a:lnTo>
                      <a:pt x="30" y="300"/>
                    </a:lnTo>
                    <a:lnTo>
                      <a:pt x="0" y="255"/>
                    </a:lnTo>
                    <a:lnTo>
                      <a:pt x="0" y="150"/>
                    </a:lnTo>
                    <a:lnTo>
                      <a:pt x="30" y="75"/>
                    </a:lnTo>
                    <a:lnTo>
                      <a:pt x="105" y="0"/>
                    </a:lnTo>
                    <a:lnTo>
                      <a:pt x="180" y="75"/>
                    </a:lnTo>
                    <a:lnTo>
                      <a:pt x="210" y="135"/>
                    </a:lnTo>
                    <a:lnTo>
                      <a:pt x="210" y="270"/>
                    </a:lnTo>
                    <a:lnTo>
                      <a:pt x="195" y="330"/>
                    </a:lnTo>
                    <a:lnTo>
                      <a:pt x="135" y="375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358" name="Group 106"/>
            <xdr:cNvGrpSpPr>
              <a:grpSpLocks noChangeAspect="1"/>
            </xdr:cNvGrpSpPr>
          </xdr:nvGrpSpPr>
          <xdr:grpSpPr bwMode="auto">
            <a:xfrm>
              <a:off x="5490" y="3727"/>
              <a:ext cx="45" cy="165"/>
              <a:chOff x="5490" y="3727"/>
              <a:chExt cx="45" cy="165"/>
            </a:xfrm>
          </xdr:grpSpPr>
          <xdr:sp macro="" textlink="">
            <xdr:nvSpPr>
              <xdr:cNvPr id="398" name="Freeform 107"/>
              <xdr:cNvSpPr>
                <a:spLocks noChangeAspect="1"/>
              </xdr:cNvSpPr>
            </xdr:nvSpPr>
            <xdr:spPr bwMode="auto">
              <a:xfrm>
                <a:off x="5490" y="3727"/>
                <a:ext cx="45" cy="165"/>
              </a:xfrm>
              <a:custGeom>
                <a:avLst/>
                <a:gdLst>
                  <a:gd name="T0" fmla="*/ 45 w 45"/>
                  <a:gd name="T1" fmla="*/ 165 h 165"/>
                  <a:gd name="T2" fmla="*/ 45 w 45"/>
                  <a:gd name="T3" fmla="*/ 135 h 165"/>
                  <a:gd name="T4" fmla="*/ 15 w 45"/>
                  <a:gd name="T5" fmla="*/ 120 h 165"/>
                  <a:gd name="T6" fmla="*/ 15 w 45"/>
                  <a:gd name="T7" fmla="*/ 105 h 165"/>
                  <a:gd name="T8" fmla="*/ 0 w 45"/>
                  <a:gd name="T9" fmla="*/ 90 h 165"/>
                  <a:gd name="T10" fmla="*/ 15 w 45"/>
                  <a:gd name="T11" fmla="*/ 75 h 165"/>
                  <a:gd name="T12" fmla="*/ 0 w 45"/>
                  <a:gd name="T13" fmla="*/ 75 h 165"/>
                  <a:gd name="T14" fmla="*/ 0 w 45"/>
                  <a:gd name="T15" fmla="*/ 60 h 165"/>
                  <a:gd name="T16" fmla="*/ 15 w 45"/>
                  <a:gd name="T17" fmla="*/ 45 h 165"/>
                  <a:gd name="T18" fmla="*/ 0 w 45"/>
                  <a:gd name="T19" fmla="*/ 30 h 165"/>
                  <a:gd name="T20" fmla="*/ 15 w 45"/>
                  <a:gd name="T21" fmla="*/ 15 h 165"/>
                  <a:gd name="T22" fmla="*/ 0 w 45"/>
                  <a:gd name="T23" fmla="*/ 0 h 165"/>
                  <a:gd name="T24" fmla="*/ 45 w 45"/>
                  <a:gd name="T25" fmla="*/ 165 h 165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</a:gdLst>
                <a:ahLst/>
                <a:cxnLst>
                  <a:cxn ang="T26">
                    <a:pos x="T0" y="T1"/>
                  </a:cxn>
                  <a:cxn ang="T27">
                    <a:pos x="T2" y="T3"/>
                  </a:cxn>
                  <a:cxn ang="T28">
                    <a:pos x="T4" y="T5"/>
                  </a:cxn>
                  <a:cxn ang="T29">
                    <a:pos x="T6" y="T7"/>
                  </a:cxn>
                  <a:cxn ang="T30">
                    <a:pos x="T8" y="T9"/>
                  </a:cxn>
                  <a:cxn ang="T31">
                    <a:pos x="T10" y="T11"/>
                  </a:cxn>
                  <a:cxn ang="T32">
                    <a:pos x="T12" y="T13"/>
                  </a:cxn>
                  <a:cxn ang="T33">
                    <a:pos x="T14" y="T15"/>
                  </a:cxn>
                  <a:cxn ang="T34">
                    <a:pos x="T16" y="T17"/>
                  </a:cxn>
                  <a:cxn ang="T35">
                    <a:pos x="T18" y="T19"/>
                  </a:cxn>
                  <a:cxn ang="T36">
                    <a:pos x="T20" y="T21"/>
                  </a:cxn>
                  <a:cxn ang="T37">
                    <a:pos x="T22" y="T23"/>
                  </a:cxn>
                  <a:cxn ang="T38">
                    <a:pos x="T24" y="T25"/>
                  </a:cxn>
                </a:cxnLst>
                <a:rect l="0" t="0" r="r" b="b"/>
                <a:pathLst>
                  <a:path w="45" h="165">
                    <a:moveTo>
                      <a:pt x="45" y="165"/>
                    </a:moveTo>
                    <a:lnTo>
                      <a:pt x="45" y="135"/>
                    </a:lnTo>
                    <a:lnTo>
                      <a:pt x="15" y="120"/>
                    </a:lnTo>
                    <a:lnTo>
                      <a:pt x="15" y="105"/>
                    </a:lnTo>
                    <a:lnTo>
                      <a:pt x="0" y="90"/>
                    </a:lnTo>
                    <a:lnTo>
                      <a:pt x="15" y="75"/>
                    </a:lnTo>
                    <a:lnTo>
                      <a:pt x="0" y="75"/>
                    </a:lnTo>
                    <a:lnTo>
                      <a:pt x="0" y="60"/>
                    </a:lnTo>
                    <a:lnTo>
                      <a:pt x="15" y="45"/>
                    </a:lnTo>
                    <a:lnTo>
                      <a:pt x="0" y="30"/>
                    </a:lnTo>
                    <a:lnTo>
                      <a:pt x="15" y="15"/>
                    </a:lnTo>
                    <a:lnTo>
                      <a:pt x="0" y="0"/>
                    </a:lnTo>
                    <a:lnTo>
                      <a:pt x="45" y="165"/>
                    </a:lnTo>
                    <a:close/>
                  </a:path>
                </a:pathLst>
              </a:custGeom>
              <a:solidFill>
                <a:srgbClr val="99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99" name="Freeform 108"/>
              <xdr:cNvSpPr>
                <a:spLocks noChangeAspect="1"/>
              </xdr:cNvSpPr>
            </xdr:nvSpPr>
            <xdr:spPr bwMode="auto">
              <a:xfrm>
                <a:off x="5490" y="3727"/>
                <a:ext cx="45" cy="165"/>
              </a:xfrm>
              <a:custGeom>
                <a:avLst/>
                <a:gdLst>
                  <a:gd name="T0" fmla="*/ 45 w 45"/>
                  <a:gd name="T1" fmla="*/ 165 h 165"/>
                  <a:gd name="T2" fmla="*/ 45 w 45"/>
                  <a:gd name="T3" fmla="*/ 135 h 165"/>
                  <a:gd name="T4" fmla="*/ 15 w 45"/>
                  <a:gd name="T5" fmla="*/ 120 h 165"/>
                  <a:gd name="T6" fmla="*/ 15 w 45"/>
                  <a:gd name="T7" fmla="*/ 105 h 165"/>
                  <a:gd name="T8" fmla="*/ 0 w 45"/>
                  <a:gd name="T9" fmla="*/ 90 h 165"/>
                  <a:gd name="T10" fmla="*/ 15 w 45"/>
                  <a:gd name="T11" fmla="*/ 75 h 165"/>
                  <a:gd name="T12" fmla="*/ 0 w 45"/>
                  <a:gd name="T13" fmla="*/ 75 h 165"/>
                  <a:gd name="T14" fmla="*/ 0 w 45"/>
                  <a:gd name="T15" fmla="*/ 60 h 165"/>
                  <a:gd name="T16" fmla="*/ 15 w 45"/>
                  <a:gd name="T17" fmla="*/ 45 h 165"/>
                  <a:gd name="T18" fmla="*/ 0 w 45"/>
                  <a:gd name="T19" fmla="*/ 30 h 165"/>
                  <a:gd name="T20" fmla="*/ 15 w 45"/>
                  <a:gd name="T21" fmla="*/ 15 h 165"/>
                  <a:gd name="T22" fmla="*/ 0 w 45"/>
                  <a:gd name="T23" fmla="*/ 0 h 165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</a:gdLst>
                <a:ahLst/>
                <a:cxnLst>
                  <a:cxn ang="T24">
                    <a:pos x="T0" y="T1"/>
                  </a:cxn>
                  <a:cxn ang="T25">
                    <a:pos x="T2" y="T3"/>
                  </a:cxn>
                  <a:cxn ang="T26">
                    <a:pos x="T4" y="T5"/>
                  </a:cxn>
                  <a:cxn ang="T27">
                    <a:pos x="T6" y="T7"/>
                  </a:cxn>
                  <a:cxn ang="T28">
                    <a:pos x="T8" y="T9"/>
                  </a:cxn>
                  <a:cxn ang="T29">
                    <a:pos x="T10" y="T11"/>
                  </a:cxn>
                  <a:cxn ang="T30">
                    <a:pos x="T12" y="T13"/>
                  </a:cxn>
                  <a:cxn ang="T31">
                    <a:pos x="T14" y="T15"/>
                  </a:cxn>
                  <a:cxn ang="T32">
                    <a:pos x="T16" y="T17"/>
                  </a:cxn>
                  <a:cxn ang="T33">
                    <a:pos x="T18" y="T19"/>
                  </a:cxn>
                  <a:cxn ang="T34">
                    <a:pos x="T20" y="T21"/>
                  </a:cxn>
                  <a:cxn ang="T35">
                    <a:pos x="T22" y="T23"/>
                  </a:cxn>
                </a:cxnLst>
                <a:rect l="0" t="0" r="r" b="b"/>
                <a:pathLst>
                  <a:path w="45" h="165">
                    <a:moveTo>
                      <a:pt x="45" y="165"/>
                    </a:moveTo>
                    <a:lnTo>
                      <a:pt x="45" y="135"/>
                    </a:lnTo>
                    <a:lnTo>
                      <a:pt x="15" y="120"/>
                    </a:lnTo>
                    <a:lnTo>
                      <a:pt x="15" y="105"/>
                    </a:lnTo>
                    <a:lnTo>
                      <a:pt x="0" y="90"/>
                    </a:lnTo>
                    <a:lnTo>
                      <a:pt x="15" y="75"/>
                    </a:lnTo>
                    <a:lnTo>
                      <a:pt x="0" y="75"/>
                    </a:lnTo>
                    <a:lnTo>
                      <a:pt x="0" y="60"/>
                    </a:lnTo>
                    <a:lnTo>
                      <a:pt x="15" y="45"/>
                    </a:lnTo>
                    <a:lnTo>
                      <a:pt x="0" y="30"/>
                    </a:lnTo>
                    <a:lnTo>
                      <a:pt x="15" y="15"/>
                    </a:lnTo>
                    <a:lnTo>
                      <a:pt x="0" y="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359" name="Group 109"/>
            <xdr:cNvGrpSpPr>
              <a:grpSpLocks noChangeAspect="1"/>
            </xdr:cNvGrpSpPr>
          </xdr:nvGrpSpPr>
          <xdr:grpSpPr bwMode="auto">
            <a:xfrm>
              <a:off x="5535" y="3622"/>
              <a:ext cx="45" cy="285"/>
              <a:chOff x="5535" y="3622"/>
              <a:chExt cx="45" cy="285"/>
            </a:xfrm>
          </xdr:grpSpPr>
          <xdr:sp macro="" textlink="">
            <xdr:nvSpPr>
              <xdr:cNvPr id="396" name="Freeform 110"/>
              <xdr:cNvSpPr>
                <a:spLocks noChangeAspect="1"/>
              </xdr:cNvSpPr>
            </xdr:nvSpPr>
            <xdr:spPr bwMode="auto">
              <a:xfrm>
                <a:off x="5535" y="3622"/>
                <a:ext cx="45" cy="285"/>
              </a:xfrm>
              <a:custGeom>
                <a:avLst/>
                <a:gdLst>
                  <a:gd name="T0" fmla="*/ 15 w 3"/>
                  <a:gd name="T1" fmla="*/ 270 h 19"/>
                  <a:gd name="T2" fmla="*/ 30 w 3"/>
                  <a:gd name="T3" fmla="*/ 255 h 19"/>
                  <a:gd name="T4" fmla="*/ 15 w 3"/>
                  <a:gd name="T5" fmla="*/ 240 h 19"/>
                  <a:gd name="T6" fmla="*/ 30 w 3"/>
                  <a:gd name="T7" fmla="*/ 225 h 19"/>
                  <a:gd name="T8" fmla="*/ 0 w 3"/>
                  <a:gd name="T9" fmla="*/ 210 h 19"/>
                  <a:gd name="T10" fmla="*/ 30 w 3"/>
                  <a:gd name="T11" fmla="*/ 195 h 19"/>
                  <a:gd name="T12" fmla="*/ 15 w 3"/>
                  <a:gd name="T13" fmla="*/ 195 h 19"/>
                  <a:gd name="T14" fmla="*/ 30 w 3"/>
                  <a:gd name="T15" fmla="*/ 180 h 19"/>
                  <a:gd name="T16" fmla="*/ 15 w 3"/>
                  <a:gd name="T17" fmla="*/ 165 h 19"/>
                  <a:gd name="T18" fmla="*/ 30 w 3"/>
                  <a:gd name="T19" fmla="*/ 135 h 19"/>
                  <a:gd name="T20" fmla="*/ 15 w 3"/>
                  <a:gd name="T21" fmla="*/ 105 h 19"/>
                  <a:gd name="T22" fmla="*/ 15 w 3"/>
                  <a:gd name="T23" fmla="*/ 90 h 19"/>
                  <a:gd name="T24" fmla="*/ 45 w 3"/>
                  <a:gd name="T25" fmla="*/ 75 h 19"/>
                  <a:gd name="T26" fmla="*/ 15 w 3"/>
                  <a:gd name="T27" fmla="*/ 60 h 19"/>
                  <a:gd name="T28" fmla="*/ 30 w 3"/>
                  <a:gd name="T29" fmla="*/ 45 h 19"/>
                  <a:gd name="T30" fmla="*/ 15 w 3"/>
                  <a:gd name="T31" fmla="*/ 45 h 19"/>
                  <a:gd name="T32" fmla="*/ 30 w 3"/>
                  <a:gd name="T33" fmla="*/ 15 h 19"/>
                  <a:gd name="T34" fmla="*/ 15 w 3"/>
                  <a:gd name="T35" fmla="*/ 0 h 19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</a:gdLst>
                <a:ahLst/>
                <a:cxnLst>
                  <a:cxn ang="T36">
                    <a:pos x="T0" y="T1"/>
                  </a:cxn>
                  <a:cxn ang="T37">
                    <a:pos x="T2" y="T3"/>
                  </a:cxn>
                  <a:cxn ang="T38">
                    <a:pos x="T4" y="T5"/>
                  </a:cxn>
                  <a:cxn ang="T39">
                    <a:pos x="T6" y="T7"/>
                  </a:cxn>
                  <a:cxn ang="T40">
                    <a:pos x="T8" y="T9"/>
                  </a:cxn>
                  <a:cxn ang="T41">
                    <a:pos x="T10" y="T11"/>
                  </a:cxn>
                  <a:cxn ang="T42">
                    <a:pos x="T12" y="T13"/>
                  </a:cxn>
                  <a:cxn ang="T43">
                    <a:pos x="T14" y="T15"/>
                  </a:cxn>
                  <a:cxn ang="T44">
                    <a:pos x="T16" y="T17"/>
                  </a:cxn>
                  <a:cxn ang="T45">
                    <a:pos x="T18" y="T19"/>
                  </a:cxn>
                  <a:cxn ang="T46">
                    <a:pos x="T20" y="T21"/>
                  </a:cxn>
                  <a:cxn ang="T47">
                    <a:pos x="T22" y="T23"/>
                  </a:cxn>
                  <a:cxn ang="T48">
                    <a:pos x="T24" y="T25"/>
                  </a:cxn>
                  <a:cxn ang="T49">
                    <a:pos x="T26" y="T27"/>
                  </a:cxn>
                  <a:cxn ang="T50">
                    <a:pos x="T28" y="T29"/>
                  </a:cxn>
                  <a:cxn ang="T51">
                    <a:pos x="T30" y="T31"/>
                  </a:cxn>
                  <a:cxn ang="T52">
                    <a:pos x="T32" y="T33"/>
                  </a:cxn>
                  <a:cxn ang="T53">
                    <a:pos x="T34" y="T35"/>
                  </a:cxn>
                </a:cxnLst>
                <a:rect l="0" t="0" r="r" b="b"/>
                <a:pathLst>
                  <a:path w="3" h="19">
                    <a:moveTo>
                      <a:pt x="1" y="18"/>
                    </a:moveTo>
                    <a:cubicBezTo>
                      <a:pt x="1" y="17"/>
                      <a:pt x="2" y="19"/>
                      <a:pt x="2" y="17"/>
                    </a:cubicBezTo>
                    <a:cubicBezTo>
                      <a:pt x="2" y="17"/>
                      <a:pt x="1" y="16"/>
                      <a:pt x="1" y="16"/>
                    </a:cubicBezTo>
                    <a:cubicBezTo>
                      <a:pt x="1" y="16"/>
                      <a:pt x="2" y="15"/>
                      <a:pt x="2" y="15"/>
                    </a:cubicBezTo>
                    <a:cubicBezTo>
                      <a:pt x="2" y="15"/>
                      <a:pt x="1" y="14"/>
                      <a:pt x="0" y="14"/>
                    </a:cubicBezTo>
                    <a:cubicBezTo>
                      <a:pt x="0" y="14"/>
                      <a:pt x="2" y="14"/>
                      <a:pt x="2" y="13"/>
                    </a:cubicBezTo>
                    <a:cubicBezTo>
                      <a:pt x="2" y="13"/>
                      <a:pt x="1" y="13"/>
                      <a:pt x="1" y="13"/>
                    </a:cubicBezTo>
                    <a:cubicBezTo>
                      <a:pt x="1" y="12"/>
                      <a:pt x="2" y="12"/>
                      <a:pt x="2" y="12"/>
                    </a:cubicBezTo>
                    <a:cubicBezTo>
                      <a:pt x="2" y="11"/>
                      <a:pt x="1" y="11"/>
                      <a:pt x="1" y="11"/>
                    </a:cubicBezTo>
                    <a:cubicBezTo>
                      <a:pt x="1" y="10"/>
                      <a:pt x="2" y="10"/>
                      <a:pt x="2" y="9"/>
                    </a:cubicBezTo>
                    <a:cubicBezTo>
                      <a:pt x="2" y="9"/>
                      <a:pt x="1" y="8"/>
                      <a:pt x="1" y="7"/>
                    </a:cubicBezTo>
                    <a:cubicBezTo>
                      <a:pt x="1" y="7"/>
                      <a:pt x="0" y="6"/>
                      <a:pt x="1" y="6"/>
                    </a:cubicBezTo>
                    <a:cubicBezTo>
                      <a:pt x="1" y="6"/>
                      <a:pt x="3" y="5"/>
                      <a:pt x="3" y="5"/>
                    </a:cubicBezTo>
                    <a:cubicBezTo>
                      <a:pt x="3" y="5"/>
                      <a:pt x="1" y="5"/>
                      <a:pt x="1" y="4"/>
                    </a:cubicBezTo>
                    <a:cubicBezTo>
                      <a:pt x="1" y="4"/>
                      <a:pt x="2" y="4"/>
                      <a:pt x="2" y="3"/>
                    </a:cubicBezTo>
                    <a:cubicBezTo>
                      <a:pt x="2" y="3"/>
                      <a:pt x="1" y="3"/>
                      <a:pt x="1" y="3"/>
                    </a:cubicBezTo>
                    <a:cubicBezTo>
                      <a:pt x="1" y="2"/>
                      <a:pt x="2" y="2"/>
                      <a:pt x="2" y="1"/>
                    </a:cubicBezTo>
                    <a:cubicBezTo>
                      <a:pt x="2" y="1"/>
                      <a:pt x="2" y="0"/>
                      <a:pt x="1" y="0"/>
                    </a:cubicBezTo>
                  </a:path>
                </a:pathLst>
              </a:custGeom>
              <a:solidFill>
                <a:srgbClr val="99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97" name="Freeform 111"/>
              <xdr:cNvSpPr>
                <a:spLocks noChangeAspect="1"/>
              </xdr:cNvSpPr>
            </xdr:nvSpPr>
            <xdr:spPr bwMode="auto">
              <a:xfrm>
                <a:off x="5535" y="3622"/>
                <a:ext cx="45" cy="285"/>
              </a:xfrm>
              <a:custGeom>
                <a:avLst/>
                <a:gdLst>
                  <a:gd name="T0" fmla="*/ 15 w 3"/>
                  <a:gd name="T1" fmla="*/ 270 h 19"/>
                  <a:gd name="T2" fmla="*/ 30 w 3"/>
                  <a:gd name="T3" fmla="*/ 255 h 19"/>
                  <a:gd name="T4" fmla="*/ 15 w 3"/>
                  <a:gd name="T5" fmla="*/ 240 h 19"/>
                  <a:gd name="T6" fmla="*/ 30 w 3"/>
                  <a:gd name="T7" fmla="*/ 225 h 19"/>
                  <a:gd name="T8" fmla="*/ 0 w 3"/>
                  <a:gd name="T9" fmla="*/ 210 h 19"/>
                  <a:gd name="T10" fmla="*/ 30 w 3"/>
                  <a:gd name="T11" fmla="*/ 195 h 19"/>
                  <a:gd name="T12" fmla="*/ 15 w 3"/>
                  <a:gd name="T13" fmla="*/ 195 h 19"/>
                  <a:gd name="T14" fmla="*/ 30 w 3"/>
                  <a:gd name="T15" fmla="*/ 180 h 19"/>
                  <a:gd name="T16" fmla="*/ 15 w 3"/>
                  <a:gd name="T17" fmla="*/ 165 h 19"/>
                  <a:gd name="T18" fmla="*/ 30 w 3"/>
                  <a:gd name="T19" fmla="*/ 135 h 19"/>
                  <a:gd name="T20" fmla="*/ 15 w 3"/>
                  <a:gd name="T21" fmla="*/ 105 h 19"/>
                  <a:gd name="T22" fmla="*/ 15 w 3"/>
                  <a:gd name="T23" fmla="*/ 90 h 19"/>
                  <a:gd name="T24" fmla="*/ 45 w 3"/>
                  <a:gd name="T25" fmla="*/ 75 h 19"/>
                  <a:gd name="T26" fmla="*/ 15 w 3"/>
                  <a:gd name="T27" fmla="*/ 60 h 19"/>
                  <a:gd name="T28" fmla="*/ 30 w 3"/>
                  <a:gd name="T29" fmla="*/ 45 h 19"/>
                  <a:gd name="T30" fmla="*/ 15 w 3"/>
                  <a:gd name="T31" fmla="*/ 45 h 19"/>
                  <a:gd name="T32" fmla="*/ 30 w 3"/>
                  <a:gd name="T33" fmla="*/ 15 h 19"/>
                  <a:gd name="T34" fmla="*/ 15 w 3"/>
                  <a:gd name="T35" fmla="*/ 0 h 19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</a:gdLst>
                <a:ahLst/>
                <a:cxnLst>
                  <a:cxn ang="T36">
                    <a:pos x="T0" y="T1"/>
                  </a:cxn>
                  <a:cxn ang="T37">
                    <a:pos x="T2" y="T3"/>
                  </a:cxn>
                  <a:cxn ang="T38">
                    <a:pos x="T4" y="T5"/>
                  </a:cxn>
                  <a:cxn ang="T39">
                    <a:pos x="T6" y="T7"/>
                  </a:cxn>
                  <a:cxn ang="T40">
                    <a:pos x="T8" y="T9"/>
                  </a:cxn>
                  <a:cxn ang="T41">
                    <a:pos x="T10" y="T11"/>
                  </a:cxn>
                  <a:cxn ang="T42">
                    <a:pos x="T12" y="T13"/>
                  </a:cxn>
                  <a:cxn ang="T43">
                    <a:pos x="T14" y="T15"/>
                  </a:cxn>
                  <a:cxn ang="T44">
                    <a:pos x="T16" y="T17"/>
                  </a:cxn>
                  <a:cxn ang="T45">
                    <a:pos x="T18" y="T19"/>
                  </a:cxn>
                  <a:cxn ang="T46">
                    <a:pos x="T20" y="T21"/>
                  </a:cxn>
                  <a:cxn ang="T47">
                    <a:pos x="T22" y="T23"/>
                  </a:cxn>
                  <a:cxn ang="T48">
                    <a:pos x="T24" y="T25"/>
                  </a:cxn>
                  <a:cxn ang="T49">
                    <a:pos x="T26" y="T27"/>
                  </a:cxn>
                  <a:cxn ang="T50">
                    <a:pos x="T28" y="T29"/>
                  </a:cxn>
                  <a:cxn ang="T51">
                    <a:pos x="T30" y="T31"/>
                  </a:cxn>
                  <a:cxn ang="T52">
                    <a:pos x="T32" y="T33"/>
                  </a:cxn>
                  <a:cxn ang="T53">
                    <a:pos x="T34" y="T35"/>
                  </a:cxn>
                </a:cxnLst>
                <a:rect l="0" t="0" r="r" b="b"/>
                <a:pathLst>
                  <a:path w="3" h="19">
                    <a:moveTo>
                      <a:pt x="1" y="18"/>
                    </a:moveTo>
                    <a:cubicBezTo>
                      <a:pt x="1" y="17"/>
                      <a:pt x="2" y="19"/>
                      <a:pt x="2" y="17"/>
                    </a:cubicBezTo>
                    <a:cubicBezTo>
                      <a:pt x="2" y="17"/>
                      <a:pt x="1" y="16"/>
                      <a:pt x="1" y="16"/>
                    </a:cubicBezTo>
                    <a:cubicBezTo>
                      <a:pt x="1" y="16"/>
                      <a:pt x="2" y="15"/>
                      <a:pt x="2" y="15"/>
                    </a:cubicBezTo>
                    <a:cubicBezTo>
                      <a:pt x="2" y="15"/>
                      <a:pt x="1" y="14"/>
                      <a:pt x="0" y="14"/>
                    </a:cubicBezTo>
                    <a:cubicBezTo>
                      <a:pt x="0" y="14"/>
                      <a:pt x="2" y="14"/>
                      <a:pt x="2" y="13"/>
                    </a:cubicBezTo>
                    <a:cubicBezTo>
                      <a:pt x="2" y="13"/>
                      <a:pt x="1" y="13"/>
                      <a:pt x="1" y="13"/>
                    </a:cubicBezTo>
                    <a:cubicBezTo>
                      <a:pt x="1" y="12"/>
                      <a:pt x="2" y="12"/>
                      <a:pt x="2" y="12"/>
                    </a:cubicBezTo>
                    <a:cubicBezTo>
                      <a:pt x="2" y="11"/>
                      <a:pt x="1" y="11"/>
                      <a:pt x="1" y="11"/>
                    </a:cubicBezTo>
                    <a:cubicBezTo>
                      <a:pt x="1" y="10"/>
                      <a:pt x="2" y="10"/>
                      <a:pt x="2" y="9"/>
                    </a:cubicBezTo>
                    <a:cubicBezTo>
                      <a:pt x="2" y="9"/>
                      <a:pt x="1" y="8"/>
                      <a:pt x="1" y="7"/>
                    </a:cubicBezTo>
                    <a:cubicBezTo>
                      <a:pt x="1" y="7"/>
                      <a:pt x="0" y="6"/>
                      <a:pt x="1" y="6"/>
                    </a:cubicBezTo>
                    <a:cubicBezTo>
                      <a:pt x="1" y="6"/>
                      <a:pt x="3" y="5"/>
                      <a:pt x="3" y="5"/>
                    </a:cubicBezTo>
                    <a:cubicBezTo>
                      <a:pt x="3" y="5"/>
                      <a:pt x="1" y="5"/>
                      <a:pt x="1" y="4"/>
                    </a:cubicBezTo>
                    <a:cubicBezTo>
                      <a:pt x="1" y="4"/>
                      <a:pt x="2" y="4"/>
                      <a:pt x="2" y="3"/>
                    </a:cubicBezTo>
                    <a:cubicBezTo>
                      <a:pt x="2" y="3"/>
                      <a:pt x="1" y="3"/>
                      <a:pt x="1" y="3"/>
                    </a:cubicBezTo>
                    <a:cubicBezTo>
                      <a:pt x="1" y="2"/>
                      <a:pt x="2" y="2"/>
                      <a:pt x="2" y="1"/>
                    </a:cubicBezTo>
                    <a:cubicBezTo>
                      <a:pt x="2" y="1"/>
                      <a:pt x="2" y="0"/>
                      <a:pt x="1" y="0"/>
                    </a:cubicBez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360" name="Group 112"/>
            <xdr:cNvGrpSpPr>
              <a:grpSpLocks noChangeAspect="1"/>
            </xdr:cNvGrpSpPr>
          </xdr:nvGrpSpPr>
          <xdr:grpSpPr bwMode="auto">
            <a:xfrm>
              <a:off x="5535" y="3682"/>
              <a:ext cx="1" cy="30"/>
              <a:chOff x="5535" y="3682"/>
              <a:chExt cx="1" cy="30"/>
            </a:xfrm>
          </xdr:grpSpPr>
          <xdr:sp macro="" textlink="">
            <xdr:nvSpPr>
              <xdr:cNvPr id="394" name="Freeform 113"/>
              <xdr:cNvSpPr>
                <a:spLocks noChangeAspect="1"/>
              </xdr:cNvSpPr>
            </xdr:nvSpPr>
            <xdr:spPr bwMode="auto">
              <a:xfrm>
                <a:off x="5535" y="3682"/>
                <a:ext cx="1" cy="30"/>
              </a:xfrm>
              <a:custGeom>
                <a:avLst/>
                <a:gdLst>
                  <a:gd name="T0" fmla="*/ 0 w 1"/>
                  <a:gd name="T1" fmla="*/ 30 h 30"/>
                  <a:gd name="T2" fmla="*/ 0 w 1"/>
                  <a:gd name="T3" fmla="*/ 0 h 30"/>
                  <a:gd name="T4" fmla="*/ 0 w 1"/>
                  <a:gd name="T5" fmla="*/ 3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0">
                    <a:moveTo>
                      <a:pt x="0" y="30"/>
                    </a:moveTo>
                    <a:lnTo>
                      <a:pt x="0" y="0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rgbClr val="99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cxnSp macro="">
            <xdr:nvCxnSpPr>
              <xdr:cNvPr id="395" name="Line 114"/>
              <xdr:cNvCxnSpPr>
                <a:cxnSpLocks noChangeAspect="1" noChangeShapeType="1"/>
              </xdr:cNvCxnSpPr>
            </xdr:nvCxnSpPr>
            <xdr:spPr bwMode="auto">
              <a:xfrm flipV="1">
                <a:off x="5535" y="3682"/>
                <a:ext cx="1" cy="3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361" name="Group 115"/>
            <xdr:cNvGrpSpPr>
              <a:grpSpLocks noChangeAspect="1"/>
            </xdr:cNvGrpSpPr>
          </xdr:nvGrpSpPr>
          <xdr:grpSpPr bwMode="auto">
            <a:xfrm>
              <a:off x="5535" y="3727"/>
              <a:ext cx="1" cy="30"/>
              <a:chOff x="5535" y="3727"/>
              <a:chExt cx="1" cy="30"/>
            </a:xfrm>
          </xdr:grpSpPr>
          <xdr:sp macro="" textlink="">
            <xdr:nvSpPr>
              <xdr:cNvPr id="392" name="Freeform 116"/>
              <xdr:cNvSpPr>
                <a:spLocks noChangeAspect="1"/>
              </xdr:cNvSpPr>
            </xdr:nvSpPr>
            <xdr:spPr bwMode="auto">
              <a:xfrm>
                <a:off x="5535" y="3727"/>
                <a:ext cx="1" cy="30"/>
              </a:xfrm>
              <a:custGeom>
                <a:avLst/>
                <a:gdLst>
                  <a:gd name="T0" fmla="*/ 0 w 1"/>
                  <a:gd name="T1" fmla="*/ 30 h 30"/>
                  <a:gd name="T2" fmla="*/ 0 w 1"/>
                  <a:gd name="T3" fmla="*/ 0 h 30"/>
                  <a:gd name="T4" fmla="*/ 0 w 1"/>
                  <a:gd name="T5" fmla="*/ 3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" h="30">
                    <a:moveTo>
                      <a:pt x="0" y="30"/>
                    </a:moveTo>
                    <a:lnTo>
                      <a:pt x="0" y="0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rgbClr val="99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cxnSp macro="">
            <xdr:nvCxnSpPr>
              <xdr:cNvPr id="393" name="Line 117"/>
              <xdr:cNvCxnSpPr>
                <a:cxnSpLocks noChangeAspect="1" noChangeShapeType="1"/>
              </xdr:cNvCxnSpPr>
            </xdr:nvCxnSpPr>
            <xdr:spPr bwMode="auto">
              <a:xfrm flipV="1">
                <a:off x="5535" y="3727"/>
                <a:ext cx="1" cy="3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362" name="Group 118"/>
            <xdr:cNvGrpSpPr>
              <a:grpSpLocks noChangeAspect="1"/>
            </xdr:cNvGrpSpPr>
          </xdr:nvGrpSpPr>
          <xdr:grpSpPr bwMode="auto">
            <a:xfrm>
              <a:off x="5550" y="3817"/>
              <a:ext cx="45" cy="1"/>
              <a:chOff x="5550" y="3817"/>
              <a:chExt cx="45" cy="1"/>
            </a:xfrm>
          </xdr:grpSpPr>
          <xdr:sp macro="" textlink="">
            <xdr:nvSpPr>
              <xdr:cNvPr id="390" name="Freeform 119"/>
              <xdr:cNvSpPr>
                <a:spLocks noChangeAspect="1"/>
              </xdr:cNvSpPr>
            </xdr:nvSpPr>
            <xdr:spPr bwMode="auto">
              <a:xfrm>
                <a:off x="5550" y="3817"/>
                <a:ext cx="45" cy="1"/>
              </a:xfrm>
              <a:custGeom>
                <a:avLst/>
                <a:gdLst>
                  <a:gd name="T0" fmla="*/ 45 w 45"/>
                  <a:gd name="T1" fmla="*/ 0 h 1"/>
                  <a:gd name="T2" fmla="*/ 0 w 45"/>
                  <a:gd name="T3" fmla="*/ 0 h 1"/>
                  <a:gd name="T4" fmla="*/ 45 w 45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45" h="1">
                    <a:moveTo>
                      <a:pt x="45" y="0"/>
                    </a:moveTo>
                    <a:lnTo>
                      <a:pt x="0" y="0"/>
                    </a:lnTo>
                    <a:lnTo>
                      <a:pt x="45" y="0"/>
                    </a:lnTo>
                    <a:close/>
                  </a:path>
                </a:pathLst>
              </a:custGeom>
              <a:solidFill>
                <a:srgbClr val="99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cxnSp macro="">
            <xdr:nvCxnSpPr>
              <xdr:cNvPr id="391" name="Line 120"/>
              <xdr:cNvCxnSpPr>
                <a:cxnSpLocks noChangeAspect="1" noChangeShapeType="1"/>
              </xdr:cNvCxnSpPr>
            </xdr:nvCxnSpPr>
            <xdr:spPr bwMode="auto">
              <a:xfrm flipH="1">
                <a:off x="5550" y="3817"/>
                <a:ext cx="45" cy="1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363" name="Group 121"/>
            <xdr:cNvGrpSpPr>
              <a:grpSpLocks noChangeAspect="1"/>
            </xdr:cNvGrpSpPr>
          </xdr:nvGrpSpPr>
          <xdr:grpSpPr bwMode="auto">
            <a:xfrm>
              <a:off x="5535" y="3757"/>
              <a:ext cx="30" cy="1"/>
              <a:chOff x="5535" y="3757"/>
              <a:chExt cx="30" cy="1"/>
            </a:xfrm>
          </xdr:grpSpPr>
          <xdr:sp macro="" textlink="">
            <xdr:nvSpPr>
              <xdr:cNvPr id="388" name="Freeform 122"/>
              <xdr:cNvSpPr>
                <a:spLocks noChangeAspect="1"/>
              </xdr:cNvSpPr>
            </xdr:nvSpPr>
            <xdr:spPr bwMode="auto">
              <a:xfrm>
                <a:off x="5535" y="3757"/>
                <a:ext cx="30" cy="1"/>
              </a:xfrm>
              <a:custGeom>
                <a:avLst/>
                <a:gdLst>
                  <a:gd name="T0" fmla="*/ 30 w 30"/>
                  <a:gd name="T1" fmla="*/ 0 h 1"/>
                  <a:gd name="T2" fmla="*/ 0 w 30"/>
                  <a:gd name="T3" fmla="*/ 0 h 1"/>
                  <a:gd name="T4" fmla="*/ 30 w 30"/>
                  <a:gd name="T5" fmla="*/ 0 h 1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0" h="1">
                    <a:moveTo>
                      <a:pt x="30" y="0"/>
                    </a:moveTo>
                    <a:lnTo>
                      <a:pt x="0" y="0"/>
                    </a:lnTo>
                    <a:lnTo>
                      <a:pt x="30" y="0"/>
                    </a:lnTo>
                    <a:close/>
                  </a:path>
                </a:pathLst>
              </a:custGeom>
              <a:solidFill>
                <a:srgbClr val="99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cxnSp macro="">
            <xdr:nvCxnSpPr>
              <xdr:cNvPr id="389" name="Line 123"/>
              <xdr:cNvCxnSpPr>
                <a:cxnSpLocks noChangeAspect="1" noChangeShapeType="1"/>
              </xdr:cNvCxnSpPr>
            </xdr:nvCxnSpPr>
            <xdr:spPr bwMode="auto">
              <a:xfrm flipH="1">
                <a:off x="5535" y="3757"/>
                <a:ext cx="30" cy="1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364" name="Freeform 124"/>
            <xdr:cNvSpPr>
              <a:spLocks noChangeAspect="1"/>
            </xdr:cNvSpPr>
          </xdr:nvSpPr>
          <xdr:spPr bwMode="auto">
            <a:xfrm>
              <a:off x="5505" y="371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65" name="Freeform 125"/>
            <xdr:cNvSpPr>
              <a:spLocks noChangeAspect="1"/>
            </xdr:cNvSpPr>
          </xdr:nvSpPr>
          <xdr:spPr bwMode="auto">
            <a:xfrm>
              <a:off x="5520" y="3712"/>
              <a:ext cx="1" cy="15"/>
            </a:xfrm>
            <a:custGeom>
              <a:avLst/>
              <a:gdLst>
                <a:gd name="T0" fmla="*/ 0 w 1"/>
                <a:gd name="T1" fmla="*/ 15 h 15"/>
                <a:gd name="T2" fmla="*/ 0 w 1"/>
                <a:gd name="T3" fmla="*/ 0 h 15"/>
                <a:gd name="T4" fmla="*/ 0 w 1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66" name="Freeform 126"/>
            <xdr:cNvSpPr>
              <a:spLocks noChangeAspect="1"/>
            </xdr:cNvSpPr>
          </xdr:nvSpPr>
          <xdr:spPr bwMode="auto">
            <a:xfrm>
              <a:off x="5595" y="365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67" name="Freeform 127"/>
            <xdr:cNvSpPr>
              <a:spLocks noChangeAspect="1"/>
            </xdr:cNvSpPr>
          </xdr:nvSpPr>
          <xdr:spPr bwMode="auto">
            <a:xfrm>
              <a:off x="5610" y="3667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68" name="Freeform 128"/>
            <xdr:cNvSpPr>
              <a:spLocks noChangeAspect="1"/>
            </xdr:cNvSpPr>
          </xdr:nvSpPr>
          <xdr:spPr bwMode="auto">
            <a:xfrm>
              <a:off x="5610" y="3697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69" name="Freeform 129"/>
            <xdr:cNvSpPr>
              <a:spLocks noChangeAspect="1"/>
            </xdr:cNvSpPr>
          </xdr:nvSpPr>
          <xdr:spPr bwMode="auto">
            <a:xfrm>
              <a:off x="5565" y="3712"/>
              <a:ext cx="1" cy="15"/>
            </a:xfrm>
            <a:custGeom>
              <a:avLst/>
              <a:gdLst>
                <a:gd name="T0" fmla="*/ 0 w 1"/>
                <a:gd name="T1" fmla="*/ 15 h 15"/>
                <a:gd name="T2" fmla="*/ 0 w 1"/>
                <a:gd name="T3" fmla="*/ 0 h 15"/>
                <a:gd name="T4" fmla="*/ 0 w 1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0" name="Freeform 130"/>
            <xdr:cNvSpPr>
              <a:spLocks noChangeAspect="1"/>
            </xdr:cNvSpPr>
          </xdr:nvSpPr>
          <xdr:spPr bwMode="auto">
            <a:xfrm>
              <a:off x="5565" y="374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1" name="Freeform 131"/>
            <xdr:cNvSpPr>
              <a:spLocks noChangeAspect="1"/>
            </xdr:cNvSpPr>
          </xdr:nvSpPr>
          <xdr:spPr bwMode="auto">
            <a:xfrm>
              <a:off x="5580" y="3727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2" name="Freeform 132"/>
            <xdr:cNvSpPr>
              <a:spLocks noChangeAspect="1"/>
            </xdr:cNvSpPr>
          </xdr:nvSpPr>
          <xdr:spPr bwMode="auto">
            <a:xfrm>
              <a:off x="5595" y="3742"/>
              <a:ext cx="1" cy="15"/>
            </a:xfrm>
            <a:custGeom>
              <a:avLst/>
              <a:gdLst>
                <a:gd name="T0" fmla="*/ 0 w 1"/>
                <a:gd name="T1" fmla="*/ 15 h 15"/>
                <a:gd name="T2" fmla="*/ 0 w 1"/>
                <a:gd name="T3" fmla="*/ 0 h 15"/>
                <a:gd name="T4" fmla="*/ 0 w 1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3" name="Freeform 133"/>
            <xdr:cNvSpPr>
              <a:spLocks noChangeAspect="1"/>
            </xdr:cNvSpPr>
          </xdr:nvSpPr>
          <xdr:spPr bwMode="auto">
            <a:xfrm>
              <a:off x="5610" y="3712"/>
              <a:ext cx="1" cy="15"/>
            </a:xfrm>
            <a:custGeom>
              <a:avLst/>
              <a:gdLst>
                <a:gd name="T0" fmla="*/ 0 w 1"/>
                <a:gd name="T1" fmla="*/ 15 h 15"/>
                <a:gd name="T2" fmla="*/ 0 w 1"/>
                <a:gd name="T3" fmla="*/ 0 h 15"/>
                <a:gd name="T4" fmla="*/ 0 w 1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4" name="Freeform 134"/>
            <xdr:cNvSpPr>
              <a:spLocks noChangeAspect="1"/>
            </xdr:cNvSpPr>
          </xdr:nvSpPr>
          <xdr:spPr bwMode="auto">
            <a:xfrm>
              <a:off x="5610" y="3727"/>
              <a:ext cx="1" cy="15"/>
            </a:xfrm>
            <a:custGeom>
              <a:avLst/>
              <a:gdLst>
                <a:gd name="T0" fmla="*/ 0 w 1"/>
                <a:gd name="T1" fmla="*/ 15 h 15"/>
                <a:gd name="T2" fmla="*/ 0 w 1"/>
                <a:gd name="T3" fmla="*/ 0 h 15"/>
                <a:gd name="T4" fmla="*/ 0 w 1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5" name="Freeform 135"/>
            <xdr:cNvSpPr>
              <a:spLocks noChangeAspect="1"/>
            </xdr:cNvSpPr>
          </xdr:nvSpPr>
          <xdr:spPr bwMode="auto">
            <a:xfrm>
              <a:off x="5625" y="3757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6" name="Freeform 136"/>
            <xdr:cNvSpPr>
              <a:spLocks noChangeAspect="1"/>
            </xdr:cNvSpPr>
          </xdr:nvSpPr>
          <xdr:spPr bwMode="auto">
            <a:xfrm>
              <a:off x="5535" y="377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7" name="Freeform 137"/>
            <xdr:cNvSpPr>
              <a:spLocks noChangeAspect="1"/>
            </xdr:cNvSpPr>
          </xdr:nvSpPr>
          <xdr:spPr bwMode="auto">
            <a:xfrm>
              <a:off x="5535" y="380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8" name="Freeform 138"/>
            <xdr:cNvSpPr>
              <a:spLocks noChangeAspect="1"/>
            </xdr:cNvSpPr>
          </xdr:nvSpPr>
          <xdr:spPr bwMode="auto">
            <a:xfrm>
              <a:off x="5580" y="3772"/>
              <a:ext cx="1" cy="15"/>
            </a:xfrm>
            <a:custGeom>
              <a:avLst/>
              <a:gdLst>
                <a:gd name="T0" fmla="*/ 0 w 1"/>
                <a:gd name="T1" fmla="*/ 15 h 15"/>
                <a:gd name="T2" fmla="*/ 0 w 1"/>
                <a:gd name="T3" fmla="*/ 0 h 15"/>
                <a:gd name="T4" fmla="*/ 0 w 1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79" name="Freeform 139"/>
            <xdr:cNvSpPr>
              <a:spLocks noChangeAspect="1"/>
            </xdr:cNvSpPr>
          </xdr:nvSpPr>
          <xdr:spPr bwMode="auto">
            <a:xfrm>
              <a:off x="5595" y="377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80" name="Freeform 140"/>
            <xdr:cNvSpPr>
              <a:spLocks noChangeAspect="1"/>
            </xdr:cNvSpPr>
          </xdr:nvSpPr>
          <xdr:spPr bwMode="auto">
            <a:xfrm>
              <a:off x="5595" y="3787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81" name="Freeform 141"/>
            <xdr:cNvSpPr>
              <a:spLocks noChangeAspect="1"/>
            </xdr:cNvSpPr>
          </xdr:nvSpPr>
          <xdr:spPr bwMode="auto">
            <a:xfrm>
              <a:off x="5595" y="380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82" name="Freeform 142"/>
            <xdr:cNvSpPr>
              <a:spLocks noChangeAspect="1"/>
            </xdr:cNvSpPr>
          </xdr:nvSpPr>
          <xdr:spPr bwMode="auto">
            <a:xfrm>
              <a:off x="5625" y="3787"/>
              <a:ext cx="1" cy="15"/>
            </a:xfrm>
            <a:custGeom>
              <a:avLst/>
              <a:gdLst>
                <a:gd name="T0" fmla="*/ 0 w 1"/>
                <a:gd name="T1" fmla="*/ 15 h 15"/>
                <a:gd name="T2" fmla="*/ 0 w 1"/>
                <a:gd name="T3" fmla="*/ 0 h 15"/>
                <a:gd name="T4" fmla="*/ 0 w 1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83" name="Freeform 143"/>
            <xdr:cNvSpPr>
              <a:spLocks noChangeAspect="1"/>
            </xdr:cNvSpPr>
          </xdr:nvSpPr>
          <xdr:spPr bwMode="auto">
            <a:xfrm>
              <a:off x="5610" y="383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84" name="Freeform 144"/>
            <xdr:cNvSpPr>
              <a:spLocks noChangeAspect="1"/>
            </xdr:cNvSpPr>
          </xdr:nvSpPr>
          <xdr:spPr bwMode="auto">
            <a:xfrm>
              <a:off x="5550" y="3907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85" name="Freeform 145"/>
            <xdr:cNvSpPr>
              <a:spLocks noChangeAspect="1"/>
            </xdr:cNvSpPr>
          </xdr:nvSpPr>
          <xdr:spPr bwMode="auto">
            <a:xfrm>
              <a:off x="5565" y="392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86" name="Freeform 146"/>
            <xdr:cNvSpPr>
              <a:spLocks noChangeAspect="1"/>
            </xdr:cNvSpPr>
          </xdr:nvSpPr>
          <xdr:spPr bwMode="auto">
            <a:xfrm>
              <a:off x="5565" y="3982"/>
              <a:ext cx="1" cy="1"/>
            </a:xfrm>
            <a:custGeom>
              <a:avLst/>
              <a:gdLst>
                <a:gd name="T0" fmla="*/ 0 w 1"/>
                <a:gd name="T1" fmla="*/ 0 h 1"/>
                <a:gd name="T2" fmla="*/ 0 w 1"/>
                <a:gd name="T3" fmla="*/ 0 h 1"/>
                <a:gd name="T4" fmla="*/ 0 w 1"/>
                <a:gd name="T5" fmla="*/ 0 h 1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">
                  <a:moveTo>
                    <a:pt x="0" y="0"/>
                  </a:moveTo>
                  <a:lnTo>
                    <a:pt x="0" y="0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387" name="Freeform 147"/>
            <xdr:cNvSpPr>
              <a:spLocks noChangeAspect="1"/>
            </xdr:cNvSpPr>
          </xdr:nvSpPr>
          <xdr:spPr bwMode="auto">
            <a:xfrm>
              <a:off x="5550" y="3997"/>
              <a:ext cx="1" cy="15"/>
            </a:xfrm>
            <a:custGeom>
              <a:avLst/>
              <a:gdLst>
                <a:gd name="T0" fmla="*/ 0 w 1"/>
                <a:gd name="T1" fmla="*/ 15 h 15"/>
                <a:gd name="T2" fmla="*/ 0 w 1"/>
                <a:gd name="T3" fmla="*/ 0 h 15"/>
                <a:gd name="T4" fmla="*/ 0 w 1"/>
                <a:gd name="T5" fmla="*/ 15 h 15"/>
                <a:gd name="T6" fmla="*/ 0 60000 65536"/>
                <a:gd name="T7" fmla="*/ 0 60000 65536"/>
                <a:gd name="T8" fmla="*/ 0 60000 65536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0" t="0" r="r" b="b"/>
              <a:pathLst>
                <a:path w="1" h="15">
                  <a:moveTo>
                    <a:pt x="0" y="15"/>
                  </a:moveTo>
                  <a:lnTo>
                    <a:pt x="0" y="0"/>
                  </a:lnTo>
                  <a:lnTo>
                    <a:pt x="0" y="15"/>
                  </a:lnTo>
                  <a:close/>
                </a:path>
              </a:pathLst>
            </a:custGeom>
            <a:solidFill>
              <a:srgbClr val="99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</xdr:grpSp>
      <xdr:sp macro="" textlink="">
        <xdr:nvSpPr>
          <xdr:cNvPr id="13" name="Freeform 148"/>
          <xdr:cNvSpPr>
            <a:spLocks noChangeAspect="1"/>
          </xdr:cNvSpPr>
        </xdr:nvSpPr>
        <xdr:spPr bwMode="auto">
          <a:xfrm>
            <a:off x="5115" y="3952"/>
            <a:ext cx="2265" cy="1068"/>
          </a:xfrm>
          <a:custGeom>
            <a:avLst/>
            <a:gdLst>
              <a:gd name="T0" fmla="*/ 105 w 2265"/>
              <a:gd name="T1" fmla="*/ 211 h 1068"/>
              <a:gd name="T2" fmla="*/ 210 w 2265"/>
              <a:gd name="T3" fmla="*/ 211 h 1068"/>
              <a:gd name="T4" fmla="*/ 255 w 2265"/>
              <a:gd name="T5" fmla="*/ 196 h 1068"/>
              <a:gd name="T6" fmla="*/ 270 w 2265"/>
              <a:gd name="T7" fmla="*/ 181 h 1068"/>
              <a:gd name="T8" fmla="*/ 315 w 2265"/>
              <a:gd name="T9" fmla="*/ 181 h 1068"/>
              <a:gd name="T10" fmla="*/ 345 w 2265"/>
              <a:gd name="T11" fmla="*/ 166 h 1068"/>
              <a:gd name="T12" fmla="*/ 465 w 2265"/>
              <a:gd name="T13" fmla="*/ 166 h 1068"/>
              <a:gd name="T14" fmla="*/ 480 w 2265"/>
              <a:gd name="T15" fmla="*/ 181 h 1068"/>
              <a:gd name="T16" fmla="*/ 525 w 2265"/>
              <a:gd name="T17" fmla="*/ 181 h 1068"/>
              <a:gd name="T18" fmla="*/ 540 w 2265"/>
              <a:gd name="T19" fmla="*/ 196 h 1068"/>
              <a:gd name="T20" fmla="*/ 585 w 2265"/>
              <a:gd name="T21" fmla="*/ 196 h 1068"/>
              <a:gd name="T22" fmla="*/ 645 w 2265"/>
              <a:gd name="T23" fmla="*/ 226 h 1068"/>
              <a:gd name="T24" fmla="*/ 645 w 2265"/>
              <a:gd name="T25" fmla="*/ 376 h 1068"/>
              <a:gd name="T26" fmla="*/ 660 w 2265"/>
              <a:gd name="T27" fmla="*/ 451 h 1068"/>
              <a:gd name="T28" fmla="*/ 690 w 2265"/>
              <a:gd name="T29" fmla="*/ 527 h 1068"/>
              <a:gd name="T30" fmla="*/ 735 w 2265"/>
              <a:gd name="T31" fmla="*/ 587 h 1068"/>
              <a:gd name="T32" fmla="*/ 780 w 2265"/>
              <a:gd name="T33" fmla="*/ 632 h 1068"/>
              <a:gd name="T34" fmla="*/ 855 w 2265"/>
              <a:gd name="T35" fmla="*/ 677 h 1068"/>
              <a:gd name="T36" fmla="*/ 930 w 2265"/>
              <a:gd name="T37" fmla="*/ 707 h 1068"/>
              <a:gd name="T38" fmla="*/ 975 w 2265"/>
              <a:gd name="T39" fmla="*/ 707 h 1068"/>
              <a:gd name="T40" fmla="*/ 1050 w 2265"/>
              <a:gd name="T41" fmla="*/ 722 h 1068"/>
              <a:gd name="T42" fmla="*/ 1140 w 2265"/>
              <a:gd name="T43" fmla="*/ 707 h 1068"/>
              <a:gd name="T44" fmla="*/ 1215 w 2265"/>
              <a:gd name="T45" fmla="*/ 662 h 1068"/>
              <a:gd name="T46" fmla="*/ 1290 w 2265"/>
              <a:gd name="T47" fmla="*/ 602 h 1068"/>
              <a:gd name="T48" fmla="*/ 1350 w 2265"/>
              <a:gd name="T49" fmla="*/ 511 h 1068"/>
              <a:gd name="T50" fmla="*/ 1380 w 2265"/>
              <a:gd name="T51" fmla="*/ 421 h 1068"/>
              <a:gd name="T52" fmla="*/ 1395 w 2265"/>
              <a:gd name="T53" fmla="*/ 361 h 1068"/>
              <a:gd name="T54" fmla="*/ 1395 w 2265"/>
              <a:gd name="T55" fmla="*/ 45 h 1068"/>
              <a:gd name="T56" fmla="*/ 1440 w 2265"/>
              <a:gd name="T57" fmla="*/ 60 h 1068"/>
              <a:gd name="T58" fmla="*/ 1485 w 2265"/>
              <a:gd name="T59" fmla="*/ 60 h 1068"/>
              <a:gd name="T60" fmla="*/ 1530 w 2265"/>
              <a:gd name="T61" fmla="*/ 60 h 1068"/>
              <a:gd name="T62" fmla="*/ 1545 w 2265"/>
              <a:gd name="T63" fmla="*/ 45 h 1068"/>
              <a:gd name="T64" fmla="*/ 1590 w 2265"/>
              <a:gd name="T65" fmla="*/ 45 h 1068"/>
              <a:gd name="T66" fmla="*/ 1590 w 2265"/>
              <a:gd name="T67" fmla="*/ 30 h 1068"/>
              <a:gd name="T68" fmla="*/ 1620 w 2265"/>
              <a:gd name="T69" fmla="*/ 30 h 1068"/>
              <a:gd name="T70" fmla="*/ 1635 w 2265"/>
              <a:gd name="T71" fmla="*/ 45 h 1068"/>
              <a:gd name="T72" fmla="*/ 1665 w 2265"/>
              <a:gd name="T73" fmla="*/ 60 h 1068"/>
              <a:gd name="T74" fmla="*/ 1710 w 2265"/>
              <a:gd name="T75" fmla="*/ 60 h 1068"/>
              <a:gd name="T76" fmla="*/ 1740 w 2265"/>
              <a:gd name="T77" fmla="*/ 76 h 1068"/>
              <a:gd name="T78" fmla="*/ 1860 w 2265"/>
              <a:gd name="T79" fmla="*/ 76 h 1068"/>
              <a:gd name="T80" fmla="*/ 1875 w 2265"/>
              <a:gd name="T81" fmla="*/ 60 h 1068"/>
              <a:gd name="T82" fmla="*/ 1905 w 2265"/>
              <a:gd name="T83" fmla="*/ 60 h 1068"/>
              <a:gd name="T84" fmla="*/ 1920 w 2265"/>
              <a:gd name="T85" fmla="*/ 45 h 1068"/>
              <a:gd name="T86" fmla="*/ 1965 w 2265"/>
              <a:gd name="T87" fmla="*/ 45 h 1068"/>
              <a:gd name="T88" fmla="*/ 1980 w 2265"/>
              <a:gd name="T89" fmla="*/ 30 h 1068"/>
              <a:gd name="T90" fmla="*/ 2010 w 2265"/>
              <a:gd name="T91" fmla="*/ 30 h 1068"/>
              <a:gd name="T92" fmla="*/ 2040 w 2265"/>
              <a:gd name="T93" fmla="*/ 0 h 1068"/>
              <a:gd name="T94" fmla="*/ 2100 w 2265"/>
              <a:gd name="T95" fmla="*/ 0 h 1068"/>
              <a:gd name="T96" fmla="*/ 2115 w 2265"/>
              <a:gd name="T97" fmla="*/ 15 h 1068"/>
              <a:gd name="T98" fmla="*/ 2145 w 2265"/>
              <a:gd name="T99" fmla="*/ 15 h 1068"/>
              <a:gd name="T100" fmla="*/ 2265 w 2265"/>
              <a:gd name="T101" fmla="*/ 121 h 1068"/>
              <a:gd name="T102" fmla="*/ 1020 w 2265"/>
              <a:gd name="T103" fmla="*/ 1068 h 1068"/>
              <a:gd name="T104" fmla="*/ 0 w 2265"/>
              <a:gd name="T105" fmla="*/ 286 h 1068"/>
              <a:gd name="T106" fmla="*/ 0 w 2265"/>
              <a:gd name="T107" fmla="*/ 256 h 1068"/>
              <a:gd name="T108" fmla="*/ 60 w 2265"/>
              <a:gd name="T109" fmla="*/ 226 h 1068"/>
              <a:gd name="T110" fmla="*/ 105 w 2265"/>
              <a:gd name="T111" fmla="*/ 211 h 1068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0" t="0" r="r" b="b"/>
            <a:pathLst>
              <a:path w="2265" h="1068">
                <a:moveTo>
                  <a:pt x="105" y="211"/>
                </a:moveTo>
                <a:lnTo>
                  <a:pt x="210" y="211"/>
                </a:lnTo>
                <a:lnTo>
                  <a:pt x="255" y="196"/>
                </a:lnTo>
                <a:lnTo>
                  <a:pt x="270" y="181"/>
                </a:lnTo>
                <a:lnTo>
                  <a:pt x="315" y="181"/>
                </a:lnTo>
                <a:lnTo>
                  <a:pt x="345" y="166"/>
                </a:lnTo>
                <a:lnTo>
                  <a:pt x="465" y="166"/>
                </a:lnTo>
                <a:lnTo>
                  <a:pt x="480" y="181"/>
                </a:lnTo>
                <a:lnTo>
                  <a:pt x="525" y="181"/>
                </a:lnTo>
                <a:lnTo>
                  <a:pt x="540" y="196"/>
                </a:lnTo>
                <a:lnTo>
                  <a:pt x="585" y="196"/>
                </a:lnTo>
                <a:lnTo>
                  <a:pt x="645" y="226"/>
                </a:lnTo>
                <a:lnTo>
                  <a:pt x="645" y="376"/>
                </a:lnTo>
                <a:lnTo>
                  <a:pt x="660" y="451"/>
                </a:lnTo>
                <a:lnTo>
                  <a:pt x="690" y="527"/>
                </a:lnTo>
                <a:lnTo>
                  <a:pt x="735" y="587"/>
                </a:lnTo>
                <a:lnTo>
                  <a:pt x="780" y="632"/>
                </a:lnTo>
                <a:lnTo>
                  <a:pt x="855" y="677"/>
                </a:lnTo>
                <a:lnTo>
                  <a:pt x="930" y="707"/>
                </a:lnTo>
                <a:lnTo>
                  <a:pt x="975" y="707"/>
                </a:lnTo>
                <a:lnTo>
                  <a:pt x="1050" y="722"/>
                </a:lnTo>
                <a:lnTo>
                  <a:pt x="1140" y="707"/>
                </a:lnTo>
                <a:lnTo>
                  <a:pt x="1215" y="662"/>
                </a:lnTo>
                <a:lnTo>
                  <a:pt x="1290" y="602"/>
                </a:lnTo>
                <a:lnTo>
                  <a:pt x="1350" y="511"/>
                </a:lnTo>
                <a:lnTo>
                  <a:pt x="1380" y="421"/>
                </a:lnTo>
                <a:lnTo>
                  <a:pt x="1395" y="361"/>
                </a:lnTo>
                <a:lnTo>
                  <a:pt x="1395" y="45"/>
                </a:lnTo>
                <a:lnTo>
                  <a:pt x="1440" y="60"/>
                </a:lnTo>
                <a:lnTo>
                  <a:pt x="1485" y="60"/>
                </a:lnTo>
                <a:lnTo>
                  <a:pt x="1530" y="60"/>
                </a:lnTo>
                <a:lnTo>
                  <a:pt x="1545" y="45"/>
                </a:lnTo>
                <a:lnTo>
                  <a:pt x="1590" y="45"/>
                </a:lnTo>
                <a:lnTo>
                  <a:pt x="1590" y="30"/>
                </a:lnTo>
                <a:lnTo>
                  <a:pt x="1620" y="30"/>
                </a:lnTo>
                <a:lnTo>
                  <a:pt x="1635" y="45"/>
                </a:lnTo>
                <a:lnTo>
                  <a:pt x="1665" y="60"/>
                </a:lnTo>
                <a:lnTo>
                  <a:pt x="1710" y="60"/>
                </a:lnTo>
                <a:lnTo>
                  <a:pt x="1740" y="76"/>
                </a:lnTo>
                <a:lnTo>
                  <a:pt x="1860" y="76"/>
                </a:lnTo>
                <a:lnTo>
                  <a:pt x="1875" y="60"/>
                </a:lnTo>
                <a:lnTo>
                  <a:pt x="1905" y="60"/>
                </a:lnTo>
                <a:lnTo>
                  <a:pt x="1920" y="45"/>
                </a:lnTo>
                <a:lnTo>
                  <a:pt x="1965" y="45"/>
                </a:lnTo>
                <a:lnTo>
                  <a:pt x="1980" y="30"/>
                </a:lnTo>
                <a:lnTo>
                  <a:pt x="2010" y="30"/>
                </a:lnTo>
                <a:lnTo>
                  <a:pt x="2040" y="0"/>
                </a:lnTo>
                <a:lnTo>
                  <a:pt x="2100" y="0"/>
                </a:lnTo>
                <a:lnTo>
                  <a:pt x="2115" y="15"/>
                </a:lnTo>
                <a:lnTo>
                  <a:pt x="2145" y="15"/>
                </a:lnTo>
                <a:lnTo>
                  <a:pt x="2265" y="121"/>
                </a:lnTo>
                <a:lnTo>
                  <a:pt x="1020" y="1068"/>
                </a:lnTo>
                <a:lnTo>
                  <a:pt x="0" y="286"/>
                </a:lnTo>
                <a:lnTo>
                  <a:pt x="0" y="256"/>
                </a:lnTo>
                <a:lnTo>
                  <a:pt x="60" y="226"/>
                </a:lnTo>
                <a:lnTo>
                  <a:pt x="105" y="211"/>
                </a:lnTo>
                <a:close/>
              </a:path>
            </a:pathLst>
          </a:custGeom>
          <a:solidFill>
            <a:srgbClr val="339966"/>
          </a:solidFill>
          <a:ln w="317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grpSp>
        <xdr:nvGrpSpPr>
          <xdr:cNvPr id="14" name="Group 149"/>
          <xdr:cNvGrpSpPr>
            <a:grpSpLocks noChangeAspect="1"/>
          </xdr:cNvGrpSpPr>
        </xdr:nvGrpSpPr>
        <xdr:grpSpPr bwMode="auto">
          <a:xfrm>
            <a:off x="5805" y="4073"/>
            <a:ext cx="1260" cy="556"/>
            <a:chOff x="5805" y="4073"/>
            <a:chExt cx="1260" cy="556"/>
          </a:xfrm>
        </xdr:grpSpPr>
        <xdr:sp macro="" textlink="">
          <xdr:nvSpPr>
            <xdr:cNvPr id="279" name="Freeform 150"/>
            <xdr:cNvSpPr>
              <a:spLocks noChangeAspect="1"/>
            </xdr:cNvSpPr>
          </xdr:nvSpPr>
          <xdr:spPr bwMode="auto">
            <a:xfrm>
              <a:off x="6150" y="4313"/>
              <a:ext cx="240" cy="316"/>
            </a:xfrm>
            <a:custGeom>
              <a:avLst/>
              <a:gdLst>
                <a:gd name="T0" fmla="*/ 150 w 16"/>
                <a:gd name="T1" fmla="*/ 0 h 21"/>
                <a:gd name="T2" fmla="*/ 15 w 16"/>
                <a:gd name="T3" fmla="*/ 105 h 21"/>
                <a:gd name="T4" fmla="*/ 30 w 16"/>
                <a:gd name="T5" fmla="*/ 120 h 21"/>
                <a:gd name="T6" fmla="*/ 30 w 16"/>
                <a:gd name="T7" fmla="*/ 135 h 21"/>
                <a:gd name="T8" fmla="*/ 15 w 16"/>
                <a:gd name="T9" fmla="*/ 150 h 21"/>
                <a:gd name="T10" fmla="*/ 15 w 16"/>
                <a:gd name="T11" fmla="*/ 241 h 21"/>
                <a:gd name="T12" fmla="*/ 30 w 16"/>
                <a:gd name="T13" fmla="*/ 241 h 21"/>
                <a:gd name="T14" fmla="*/ 45 w 16"/>
                <a:gd name="T15" fmla="*/ 286 h 21"/>
                <a:gd name="T16" fmla="*/ 240 w 16"/>
                <a:gd name="T17" fmla="*/ 75 h 21"/>
                <a:gd name="T18" fmla="*/ 150 w 16"/>
                <a:gd name="T19" fmla="*/ 0 h 21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</a:gdLst>
              <a:ahLst/>
              <a:cxnLst>
                <a:cxn ang="T20">
                  <a:pos x="T0" y="T1"/>
                </a:cxn>
                <a:cxn ang="T21">
                  <a:pos x="T2" y="T3"/>
                </a:cxn>
                <a:cxn ang="T22">
                  <a:pos x="T4" y="T5"/>
                </a:cxn>
                <a:cxn ang="T23">
                  <a:pos x="T6" y="T7"/>
                </a:cxn>
                <a:cxn ang="T24">
                  <a:pos x="T8" y="T9"/>
                </a:cxn>
                <a:cxn ang="T25">
                  <a:pos x="T10" y="T11"/>
                </a:cxn>
                <a:cxn ang="T26">
                  <a:pos x="T12" y="T13"/>
                </a:cxn>
                <a:cxn ang="T27">
                  <a:pos x="T14" y="T15"/>
                </a:cxn>
                <a:cxn ang="T28">
                  <a:pos x="T16" y="T17"/>
                </a:cxn>
                <a:cxn ang="T29">
                  <a:pos x="T18" y="T19"/>
                </a:cxn>
              </a:cxnLst>
              <a:rect l="0" t="0" r="r" b="b"/>
              <a:pathLst>
                <a:path w="16" h="21">
                  <a:moveTo>
                    <a:pt x="10" y="0"/>
                  </a:moveTo>
                  <a:lnTo>
                    <a:pt x="1" y="7"/>
                  </a:lnTo>
                  <a:lnTo>
                    <a:pt x="2" y="8"/>
                  </a:lnTo>
                  <a:lnTo>
                    <a:pt x="2" y="9"/>
                  </a:lnTo>
                  <a:lnTo>
                    <a:pt x="1" y="10"/>
                  </a:lnTo>
                  <a:lnTo>
                    <a:pt x="1" y="16"/>
                  </a:lnTo>
                  <a:lnTo>
                    <a:pt x="2" y="16"/>
                  </a:lnTo>
                  <a:cubicBezTo>
                    <a:pt x="2" y="17"/>
                    <a:pt x="0" y="21"/>
                    <a:pt x="3" y="19"/>
                  </a:cubicBezTo>
                  <a:cubicBezTo>
                    <a:pt x="5" y="17"/>
                    <a:pt x="15" y="8"/>
                    <a:pt x="16" y="5"/>
                  </a:cubicBezTo>
                  <a:lnTo>
                    <a:pt x="10" y="0"/>
                  </a:lnTo>
                  <a:close/>
                </a:path>
              </a:pathLst>
            </a:custGeom>
            <a:solidFill>
              <a:srgbClr val="0000FF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grpSp>
          <xdr:nvGrpSpPr>
            <xdr:cNvPr id="280" name="Group 151"/>
            <xdr:cNvGrpSpPr>
              <a:grpSpLocks noChangeAspect="1"/>
            </xdr:cNvGrpSpPr>
          </xdr:nvGrpSpPr>
          <xdr:grpSpPr bwMode="auto">
            <a:xfrm>
              <a:off x="6360" y="4088"/>
              <a:ext cx="76" cy="120"/>
              <a:chOff x="6360" y="4088"/>
              <a:chExt cx="76" cy="120"/>
            </a:xfrm>
          </xdr:grpSpPr>
          <xdr:cxnSp macro="">
            <xdr:nvCxnSpPr>
              <xdr:cNvPr id="352" name="Line 152"/>
              <xdr:cNvCxnSpPr>
                <a:cxnSpLocks noChangeAspect="1" noChangeShapeType="1"/>
              </xdr:cNvCxnSpPr>
            </xdr:nvCxnSpPr>
            <xdr:spPr bwMode="auto">
              <a:xfrm flipV="1">
                <a:off x="6435" y="4103"/>
                <a:ext cx="1" cy="105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353" name="Line 153"/>
              <xdr:cNvCxnSpPr>
                <a:cxnSpLocks noChangeAspect="1" noChangeShapeType="1"/>
              </xdr:cNvCxnSpPr>
            </xdr:nvCxnSpPr>
            <xdr:spPr bwMode="auto">
              <a:xfrm flipV="1">
                <a:off x="6405" y="4103"/>
                <a:ext cx="1" cy="9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354" name="Line 154"/>
              <xdr:cNvCxnSpPr>
                <a:cxnSpLocks noChangeAspect="1" noChangeShapeType="1"/>
              </xdr:cNvCxnSpPr>
            </xdr:nvCxnSpPr>
            <xdr:spPr bwMode="auto">
              <a:xfrm flipV="1">
                <a:off x="6390" y="4088"/>
                <a:ext cx="1" cy="9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355" name="Line 155"/>
              <xdr:cNvCxnSpPr>
                <a:cxnSpLocks noChangeAspect="1" noChangeShapeType="1"/>
              </xdr:cNvCxnSpPr>
            </xdr:nvCxnSpPr>
            <xdr:spPr bwMode="auto">
              <a:xfrm flipV="1">
                <a:off x="6360" y="4088"/>
                <a:ext cx="1" cy="90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grpSp>
          <xdr:nvGrpSpPr>
            <xdr:cNvPr id="281" name="Group 156"/>
            <xdr:cNvGrpSpPr>
              <a:grpSpLocks noChangeAspect="1"/>
            </xdr:cNvGrpSpPr>
          </xdr:nvGrpSpPr>
          <xdr:grpSpPr bwMode="auto">
            <a:xfrm>
              <a:off x="5805" y="4073"/>
              <a:ext cx="660" cy="541"/>
              <a:chOff x="5805" y="4073"/>
              <a:chExt cx="660" cy="541"/>
            </a:xfrm>
          </xdr:grpSpPr>
          <xdr:grpSp>
            <xdr:nvGrpSpPr>
              <xdr:cNvPr id="329" name="Group 157"/>
              <xdr:cNvGrpSpPr>
                <a:grpSpLocks noChangeAspect="1"/>
              </xdr:cNvGrpSpPr>
            </xdr:nvGrpSpPr>
            <xdr:grpSpPr bwMode="auto">
              <a:xfrm>
                <a:off x="5805" y="4073"/>
                <a:ext cx="300" cy="541"/>
                <a:chOff x="5805" y="4073"/>
                <a:chExt cx="300" cy="541"/>
              </a:xfrm>
            </xdr:grpSpPr>
            <xdr:sp macro="" textlink="">
              <xdr:nvSpPr>
                <xdr:cNvPr id="346" name="Freeform 158"/>
                <xdr:cNvSpPr>
                  <a:spLocks noChangeAspect="1"/>
                </xdr:cNvSpPr>
              </xdr:nvSpPr>
              <xdr:spPr bwMode="auto">
                <a:xfrm>
                  <a:off x="5805" y="4073"/>
                  <a:ext cx="300" cy="541"/>
                </a:xfrm>
                <a:custGeom>
                  <a:avLst/>
                  <a:gdLst>
                    <a:gd name="T0" fmla="*/ 0 w 20"/>
                    <a:gd name="T1" fmla="*/ 30 h 36"/>
                    <a:gd name="T2" fmla="*/ 15 w 20"/>
                    <a:gd name="T3" fmla="*/ 30 h 36"/>
                    <a:gd name="T4" fmla="*/ 15 w 20"/>
                    <a:gd name="T5" fmla="*/ 30 h 36"/>
                    <a:gd name="T6" fmla="*/ 45 w 20"/>
                    <a:gd name="T7" fmla="*/ 15 h 36"/>
                    <a:gd name="T8" fmla="*/ 45 w 20"/>
                    <a:gd name="T9" fmla="*/ 30 h 36"/>
                    <a:gd name="T10" fmla="*/ 60 w 20"/>
                    <a:gd name="T11" fmla="*/ 0 h 36"/>
                    <a:gd name="T12" fmla="*/ 75 w 20"/>
                    <a:gd name="T13" fmla="*/ 15 h 36"/>
                    <a:gd name="T14" fmla="*/ 90 w 20"/>
                    <a:gd name="T15" fmla="*/ 0 h 36"/>
                    <a:gd name="T16" fmla="*/ 105 w 20"/>
                    <a:gd name="T17" fmla="*/ 15 h 36"/>
                    <a:gd name="T18" fmla="*/ 105 w 20"/>
                    <a:gd name="T19" fmla="*/ 30 h 36"/>
                    <a:gd name="T20" fmla="*/ 120 w 20"/>
                    <a:gd name="T21" fmla="*/ 45 h 36"/>
                    <a:gd name="T22" fmla="*/ 120 w 20"/>
                    <a:gd name="T23" fmla="*/ 75 h 36"/>
                    <a:gd name="T24" fmla="*/ 135 w 20"/>
                    <a:gd name="T25" fmla="*/ 90 h 36"/>
                    <a:gd name="T26" fmla="*/ 135 w 20"/>
                    <a:gd name="T27" fmla="*/ 120 h 36"/>
                    <a:gd name="T28" fmla="*/ 135 w 20"/>
                    <a:gd name="T29" fmla="*/ 135 h 36"/>
                    <a:gd name="T30" fmla="*/ 135 w 20"/>
                    <a:gd name="T31" fmla="*/ 195 h 36"/>
                    <a:gd name="T32" fmla="*/ 210 w 20"/>
                    <a:gd name="T33" fmla="*/ 271 h 36"/>
                    <a:gd name="T34" fmla="*/ 300 w 20"/>
                    <a:gd name="T35" fmla="*/ 346 h 36"/>
                    <a:gd name="T36" fmla="*/ 285 w 20"/>
                    <a:gd name="T37" fmla="*/ 361 h 36"/>
                    <a:gd name="T38" fmla="*/ 285 w 20"/>
                    <a:gd name="T39" fmla="*/ 376 h 36"/>
                    <a:gd name="T40" fmla="*/ 300 w 20"/>
                    <a:gd name="T41" fmla="*/ 391 h 36"/>
                    <a:gd name="T42" fmla="*/ 300 w 20"/>
                    <a:gd name="T43" fmla="*/ 481 h 36"/>
                    <a:gd name="T44" fmla="*/ 285 w 20"/>
                    <a:gd name="T45" fmla="*/ 481 h 36"/>
                    <a:gd name="T46" fmla="*/ 285 w 20"/>
                    <a:gd name="T47" fmla="*/ 541 h 36"/>
                    <a:gd name="T48" fmla="*/ 0 w 20"/>
                    <a:gd name="T49" fmla="*/ 165 h 36"/>
                    <a:gd name="T50" fmla="*/ 0 w 20"/>
                    <a:gd name="T51" fmla="*/ 30 h 36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</a:gdLst>
                  <a:ahLst/>
                  <a:cxnLst>
                    <a:cxn ang="T52">
                      <a:pos x="T0" y="T1"/>
                    </a:cxn>
                    <a:cxn ang="T53">
                      <a:pos x="T2" y="T3"/>
                    </a:cxn>
                    <a:cxn ang="T54">
                      <a:pos x="T4" y="T5"/>
                    </a:cxn>
                    <a:cxn ang="T55">
                      <a:pos x="T6" y="T7"/>
                    </a:cxn>
                    <a:cxn ang="T56">
                      <a:pos x="T8" y="T9"/>
                    </a:cxn>
                    <a:cxn ang="T57">
                      <a:pos x="T10" y="T11"/>
                    </a:cxn>
                    <a:cxn ang="T58">
                      <a:pos x="T12" y="T13"/>
                    </a:cxn>
                    <a:cxn ang="T59">
                      <a:pos x="T14" y="T15"/>
                    </a:cxn>
                    <a:cxn ang="T60">
                      <a:pos x="T16" y="T17"/>
                    </a:cxn>
                    <a:cxn ang="T61">
                      <a:pos x="T18" y="T19"/>
                    </a:cxn>
                    <a:cxn ang="T62">
                      <a:pos x="T20" y="T21"/>
                    </a:cxn>
                    <a:cxn ang="T63">
                      <a:pos x="T22" y="T23"/>
                    </a:cxn>
                    <a:cxn ang="T64">
                      <a:pos x="T24" y="T25"/>
                    </a:cxn>
                    <a:cxn ang="T65">
                      <a:pos x="T26" y="T27"/>
                    </a:cxn>
                    <a:cxn ang="T66">
                      <a:pos x="T28" y="T29"/>
                    </a:cxn>
                    <a:cxn ang="T67">
                      <a:pos x="T30" y="T31"/>
                    </a:cxn>
                    <a:cxn ang="T68">
                      <a:pos x="T32" y="T33"/>
                    </a:cxn>
                    <a:cxn ang="T69">
                      <a:pos x="T34" y="T35"/>
                    </a:cxn>
                    <a:cxn ang="T70">
                      <a:pos x="T36" y="T37"/>
                    </a:cxn>
                    <a:cxn ang="T71">
                      <a:pos x="T38" y="T39"/>
                    </a:cxn>
                    <a:cxn ang="T72">
                      <a:pos x="T40" y="T41"/>
                    </a:cxn>
                    <a:cxn ang="T73">
                      <a:pos x="T42" y="T43"/>
                    </a:cxn>
                    <a:cxn ang="T74">
                      <a:pos x="T44" y="T45"/>
                    </a:cxn>
                    <a:cxn ang="T75">
                      <a:pos x="T46" y="T47"/>
                    </a:cxn>
                    <a:cxn ang="T76">
                      <a:pos x="T48" y="T49"/>
                    </a:cxn>
                    <a:cxn ang="T77">
                      <a:pos x="T50" y="T51"/>
                    </a:cxn>
                  </a:cxnLst>
                  <a:rect l="0" t="0" r="r" b="b"/>
                  <a:pathLst>
                    <a:path w="20" h="36">
                      <a:moveTo>
                        <a:pt x="0" y="2"/>
                      </a:moveTo>
                      <a:lnTo>
                        <a:pt x="1" y="2"/>
                      </a:lnTo>
                      <a:lnTo>
                        <a:pt x="3" y="1"/>
                      </a:lnTo>
                      <a:lnTo>
                        <a:pt x="3" y="2"/>
                      </a:lnTo>
                      <a:lnTo>
                        <a:pt x="4" y="0"/>
                      </a:lnTo>
                      <a:lnTo>
                        <a:pt x="5" y="1"/>
                      </a:lnTo>
                      <a:lnTo>
                        <a:pt x="6" y="0"/>
                      </a:lnTo>
                      <a:lnTo>
                        <a:pt x="7" y="1"/>
                      </a:lnTo>
                      <a:lnTo>
                        <a:pt x="7" y="2"/>
                      </a:lnTo>
                      <a:lnTo>
                        <a:pt x="8" y="3"/>
                      </a:lnTo>
                      <a:lnTo>
                        <a:pt x="8" y="5"/>
                      </a:lnTo>
                      <a:lnTo>
                        <a:pt x="9" y="6"/>
                      </a:lnTo>
                      <a:lnTo>
                        <a:pt x="9" y="8"/>
                      </a:lnTo>
                      <a:lnTo>
                        <a:pt x="9" y="9"/>
                      </a:lnTo>
                      <a:lnTo>
                        <a:pt x="9" y="13"/>
                      </a:lnTo>
                      <a:cubicBezTo>
                        <a:pt x="9" y="14"/>
                        <a:pt x="12" y="16"/>
                        <a:pt x="14" y="18"/>
                      </a:cubicBezTo>
                      <a:lnTo>
                        <a:pt x="20" y="23"/>
                      </a:lnTo>
                      <a:lnTo>
                        <a:pt x="19" y="24"/>
                      </a:lnTo>
                      <a:lnTo>
                        <a:pt x="19" y="25"/>
                      </a:lnTo>
                      <a:lnTo>
                        <a:pt x="20" y="26"/>
                      </a:lnTo>
                      <a:lnTo>
                        <a:pt x="20" y="32"/>
                      </a:lnTo>
                      <a:lnTo>
                        <a:pt x="19" y="32"/>
                      </a:lnTo>
                      <a:cubicBezTo>
                        <a:pt x="19" y="32"/>
                        <a:pt x="19" y="34"/>
                        <a:pt x="19" y="36"/>
                      </a:cubicBezTo>
                      <a:cubicBezTo>
                        <a:pt x="4" y="23"/>
                        <a:pt x="4" y="17"/>
                        <a:pt x="0" y="11"/>
                      </a:cubicBezTo>
                      <a:lnTo>
                        <a:pt x="0" y="2"/>
                      </a:lnTo>
                      <a:close/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grpSp>
              <xdr:nvGrpSpPr>
                <xdr:cNvPr id="347" name="Group 159"/>
                <xdr:cNvGrpSpPr>
                  <a:grpSpLocks noChangeAspect="1"/>
                </xdr:cNvGrpSpPr>
              </xdr:nvGrpSpPr>
              <xdr:grpSpPr bwMode="auto">
                <a:xfrm>
                  <a:off x="5835" y="4088"/>
                  <a:ext cx="76" cy="105"/>
                  <a:chOff x="5835" y="4088"/>
                  <a:chExt cx="76" cy="105"/>
                </a:xfrm>
              </xdr:grpSpPr>
              <xdr:cxnSp macro="">
                <xdr:nvCxnSpPr>
                  <xdr:cNvPr id="348" name="Line 160"/>
                  <xdr:cNvCxnSpPr>
                    <a:cxnSpLocks noChangeAspect="1" noChangeShapeType="1"/>
                  </xdr:cNvCxnSpPr>
                </xdr:nvCxnSpPr>
                <xdr:spPr bwMode="auto">
                  <a:xfrm flipV="1">
                    <a:off x="5835" y="4103"/>
                    <a:ext cx="1" cy="90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cxnSp macro="">
                <xdr:nvCxnSpPr>
                  <xdr:cNvPr id="349" name="Line 161"/>
                  <xdr:cNvCxnSpPr>
                    <a:cxnSpLocks noChangeAspect="1" noChangeShapeType="1"/>
                  </xdr:cNvCxnSpPr>
                </xdr:nvCxnSpPr>
                <xdr:spPr bwMode="auto">
                  <a:xfrm flipV="1">
                    <a:off x="5850" y="4103"/>
                    <a:ext cx="15" cy="90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cxnSp macro="">
                <xdr:nvCxnSpPr>
                  <xdr:cNvPr id="350" name="Line 162"/>
                  <xdr:cNvCxnSpPr>
                    <a:cxnSpLocks noChangeAspect="1" noChangeShapeType="1"/>
                  </xdr:cNvCxnSpPr>
                </xdr:nvCxnSpPr>
                <xdr:spPr bwMode="auto">
                  <a:xfrm flipV="1">
                    <a:off x="5880" y="4088"/>
                    <a:ext cx="1" cy="90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  <xdr:cxnSp macro="">
                <xdr:nvCxnSpPr>
                  <xdr:cNvPr id="351" name="Line 163"/>
                  <xdr:cNvCxnSpPr>
                    <a:cxnSpLocks noChangeAspect="1" noChangeShapeType="1"/>
                  </xdr:cNvCxnSpPr>
                </xdr:nvCxnSpPr>
                <xdr:spPr bwMode="auto">
                  <a:xfrm flipV="1">
                    <a:off x="5910" y="4088"/>
                    <a:ext cx="1" cy="90"/>
                  </a:xfrm>
                  <a:prstGeom prst="line">
                    <a:avLst/>
                  </a:pr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cxnSp>
            </xdr:grpSp>
          </xdr:grpSp>
          <xdr:sp macro="" textlink="">
            <xdr:nvSpPr>
              <xdr:cNvPr id="330" name="Freeform 164"/>
              <xdr:cNvSpPr>
                <a:spLocks noChangeAspect="1"/>
              </xdr:cNvSpPr>
            </xdr:nvSpPr>
            <xdr:spPr bwMode="auto">
              <a:xfrm>
                <a:off x="6285" y="4073"/>
                <a:ext cx="180" cy="300"/>
              </a:xfrm>
              <a:custGeom>
                <a:avLst/>
                <a:gdLst>
                  <a:gd name="T0" fmla="*/ 180 w 12"/>
                  <a:gd name="T1" fmla="*/ 45 h 20"/>
                  <a:gd name="T2" fmla="*/ 165 w 12"/>
                  <a:gd name="T3" fmla="*/ 30 h 20"/>
                  <a:gd name="T4" fmla="*/ 150 w 12"/>
                  <a:gd name="T5" fmla="*/ 30 h 20"/>
                  <a:gd name="T6" fmla="*/ 135 w 12"/>
                  <a:gd name="T7" fmla="*/ 15 h 20"/>
                  <a:gd name="T8" fmla="*/ 135 w 12"/>
                  <a:gd name="T9" fmla="*/ 30 h 20"/>
                  <a:gd name="T10" fmla="*/ 120 w 12"/>
                  <a:gd name="T11" fmla="*/ 15 h 20"/>
                  <a:gd name="T12" fmla="*/ 105 w 12"/>
                  <a:gd name="T13" fmla="*/ 15 h 20"/>
                  <a:gd name="T14" fmla="*/ 90 w 12"/>
                  <a:gd name="T15" fmla="*/ 0 h 20"/>
                  <a:gd name="T16" fmla="*/ 75 w 12"/>
                  <a:gd name="T17" fmla="*/ 15 h 20"/>
                  <a:gd name="T18" fmla="*/ 75 w 12"/>
                  <a:gd name="T19" fmla="*/ 45 h 20"/>
                  <a:gd name="T20" fmla="*/ 45 w 12"/>
                  <a:gd name="T21" fmla="*/ 45 h 20"/>
                  <a:gd name="T22" fmla="*/ 45 w 12"/>
                  <a:gd name="T23" fmla="*/ 75 h 20"/>
                  <a:gd name="T24" fmla="*/ 30 w 12"/>
                  <a:gd name="T25" fmla="*/ 105 h 20"/>
                  <a:gd name="T26" fmla="*/ 30 w 12"/>
                  <a:gd name="T27" fmla="*/ 135 h 20"/>
                  <a:gd name="T28" fmla="*/ 45 w 12"/>
                  <a:gd name="T29" fmla="*/ 150 h 20"/>
                  <a:gd name="T30" fmla="*/ 45 w 12"/>
                  <a:gd name="T31" fmla="*/ 195 h 20"/>
                  <a:gd name="T32" fmla="*/ 15 w 12"/>
                  <a:gd name="T33" fmla="*/ 255 h 20"/>
                  <a:gd name="T34" fmla="*/ 90 w 12"/>
                  <a:gd name="T35" fmla="*/ 300 h 20"/>
                  <a:gd name="T36" fmla="*/ 180 w 12"/>
                  <a:gd name="T37" fmla="*/ 180 h 20"/>
                  <a:gd name="T38" fmla="*/ 180 w 12"/>
                  <a:gd name="T39" fmla="*/ 45 h 20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</a:gdLst>
                <a:ahLst/>
                <a:cxnLst>
                  <a:cxn ang="T40">
                    <a:pos x="T0" y="T1"/>
                  </a:cxn>
                  <a:cxn ang="T41">
                    <a:pos x="T2" y="T3"/>
                  </a:cxn>
                  <a:cxn ang="T42">
                    <a:pos x="T4" y="T5"/>
                  </a:cxn>
                  <a:cxn ang="T43">
                    <a:pos x="T6" y="T7"/>
                  </a:cxn>
                  <a:cxn ang="T44">
                    <a:pos x="T8" y="T9"/>
                  </a:cxn>
                  <a:cxn ang="T45">
                    <a:pos x="T10" y="T11"/>
                  </a:cxn>
                  <a:cxn ang="T46">
                    <a:pos x="T12" y="T13"/>
                  </a:cxn>
                  <a:cxn ang="T47">
                    <a:pos x="T14" y="T15"/>
                  </a:cxn>
                  <a:cxn ang="T48">
                    <a:pos x="T16" y="T17"/>
                  </a:cxn>
                  <a:cxn ang="T49">
                    <a:pos x="T18" y="T19"/>
                  </a:cxn>
                  <a:cxn ang="T50">
                    <a:pos x="T20" y="T21"/>
                  </a:cxn>
                  <a:cxn ang="T51">
                    <a:pos x="T22" y="T23"/>
                  </a:cxn>
                  <a:cxn ang="T52">
                    <a:pos x="T24" y="T25"/>
                  </a:cxn>
                  <a:cxn ang="T53">
                    <a:pos x="T26" y="T27"/>
                  </a:cxn>
                  <a:cxn ang="T54">
                    <a:pos x="T28" y="T29"/>
                  </a:cxn>
                  <a:cxn ang="T55">
                    <a:pos x="T30" y="T31"/>
                  </a:cxn>
                  <a:cxn ang="T56">
                    <a:pos x="T32" y="T33"/>
                  </a:cxn>
                  <a:cxn ang="T57">
                    <a:pos x="T34" y="T35"/>
                  </a:cxn>
                  <a:cxn ang="T58">
                    <a:pos x="T36" y="T37"/>
                  </a:cxn>
                  <a:cxn ang="T59">
                    <a:pos x="T38" y="T39"/>
                  </a:cxn>
                </a:cxnLst>
                <a:rect l="0" t="0" r="r" b="b"/>
                <a:pathLst>
                  <a:path w="12" h="20">
                    <a:moveTo>
                      <a:pt x="12" y="3"/>
                    </a:moveTo>
                    <a:lnTo>
                      <a:pt x="11" y="2"/>
                    </a:lnTo>
                    <a:lnTo>
                      <a:pt x="10" y="2"/>
                    </a:lnTo>
                    <a:lnTo>
                      <a:pt x="9" y="1"/>
                    </a:lnTo>
                    <a:lnTo>
                      <a:pt x="9" y="2"/>
                    </a:lnTo>
                    <a:lnTo>
                      <a:pt x="8" y="1"/>
                    </a:lnTo>
                    <a:lnTo>
                      <a:pt x="7" y="1"/>
                    </a:lnTo>
                    <a:lnTo>
                      <a:pt x="6" y="0"/>
                    </a:lnTo>
                    <a:lnTo>
                      <a:pt x="5" y="1"/>
                    </a:lnTo>
                    <a:lnTo>
                      <a:pt x="5" y="3"/>
                    </a:lnTo>
                    <a:lnTo>
                      <a:pt x="3" y="3"/>
                    </a:lnTo>
                    <a:lnTo>
                      <a:pt x="3" y="5"/>
                    </a:lnTo>
                    <a:lnTo>
                      <a:pt x="2" y="7"/>
                    </a:lnTo>
                    <a:lnTo>
                      <a:pt x="2" y="9"/>
                    </a:lnTo>
                    <a:lnTo>
                      <a:pt x="3" y="10"/>
                    </a:lnTo>
                    <a:lnTo>
                      <a:pt x="3" y="13"/>
                    </a:lnTo>
                    <a:cubicBezTo>
                      <a:pt x="3" y="14"/>
                      <a:pt x="0" y="16"/>
                      <a:pt x="1" y="17"/>
                    </a:cubicBezTo>
                    <a:lnTo>
                      <a:pt x="6" y="20"/>
                    </a:lnTo>
                    <a:cubicBezTo>
                      <a:pt x="7" y="19"/>
                      <a:pt x="11" y="14"/>
                      <a:pt x="12" y="12"/>
                    </a:cubicBezTo>
                    <a:lnTo>
                      <a:pt x="12" y="3"/>
                    </a:lnTo>
                    <a:close/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grpSp>
            <xdr:nvGrpSpPr>
              <xdr:cNvPr id="331" name="Group 165"/>
              <xdr:cNvGrpSpPr>
                <a:grpSpLocks noChangeAspect="1"/>
              </xdr:cNvGrpSpPr>
            </xdr:nvGrpSpPr>
            <xdr:grpSpPr bwMode="auto">
              <a:xfrm>
                <a:off x="6075" y="4403"/>
                <a:ext cx="105" cy="211"/>
                <a:chOff x="6075" y="4403"/>
                <a:chExt cx="105" cy="211"/>
              </a:xfrm>
            </xdr:grpSpPr>
            <xdr:sp macro="" textlink="">
              <xdr:nvSpPr>
                <xdr:cNvPr id="332" name="Freeform 166"/>
                <xdr:cNvSpPr>
                  <a:spLocks noChangeAspect="1"/>
                </xdr:cNvSpPr>
              </xdr:nvSpPr>
              <xdr:spPr bwMode="auto">
                <a:xfrm>
                  <a:off x="6075" y="4403"/>
                  <a:ext cx="105" cy="211"/>
                </a:xfrm>
                <a:custGeom>
                  <a:avLst/>
                  <a:gdLst>
                    <a:gd name="T0" fmla="*/ 30 w 105"/>
                    <a:gd name="T1" fmla="*/ 0 h 211"/>
                    <a:gd name="T2" fmla="*/ 75 w 105"/>
                    <a:gd name="T3" fmla="*/ 0 h 211"/>
                    <a:gd name="T4" fmla="*/ 105 w 105"/>
                    <a:gd name="T5" fmla="*/ 30 h 211"/>
                    <a:gd name="T6" fmla="*/ 105 w 105"/>
                    <a:gd name="T7" fmla="*/ 60 h 211"/>
                    <a:gd name="T8" fmla="*/ 75 w 105"/>
                    <a:gd name="T9" fmla="*/ 76 h 211"/>
                    <a:gd name="T10" fmla="*/ 75 w 105"/>
                    <a:gd name="T11" fmla="*/ 151 h 211"/>
                    <a:gd name="T12" fmla="*/ 90 w 105"/>
                    <a:gd name="T13" fmla="*/ 166 h 211"/>
                    <a:gd name="T14" fmla="*/ 90 w 105"/>
                    <a:gd name="T15" fmla="*/ 211 h 211"/>
                    <a:gd name="T16" fmla="*/ 0 w 105"/>
                    <a:gd name="T17" fmla="*/ 211 h 211"/>
                    <a:gd name="T18" fmla="*/ 15 w 105"/>
                    <a:gd name="T19" fmla="*/ 151 h 211"/>
                    <a:gd name="T20" fmla="*/ 30 w 105"/>
                    <a:gd name="T21" fmla="*/ 151 h 211"/>
                    <a:gd name="T22" fmla="*/ 30 w 105"/>
                    <a:gd name="T23" fmla="*/ 60 h 211"/>
                    <a:gd name="T24" fmla="*/ 15 w 105"/>
                    <a:gd name="T25" fmla="*/ 60 h 211"/>
                    <a:gd name="T26" fmla="*/ 15 w 105"/>
                    <a:gd name="T27" fmla="*/ 30 h 211"/>
                    <a:gd name="T28" fmla="*/ 30 w 105"/>
                    <a:gd name="T29" fmla="*/ 0 h 211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</a:gdLst>
                  <a:ahLst/>
                  <a:cxnLst>
                    <a:cxn ang="T30">
                      <a:pos x="T0" y="T1"/>
                    </a:cxn>
                    <a:cxn ang="T31">
                      <a:pos x="T2" y="T3"/>
                    </a:cxn>
                    <a:cxn ang="T32">
                      <a:pos x="T4" y="T5"/>
                    </a:cxn>
                    <a:cxn ang="T33">
                      <a:pos x="T6" y="T7"/>
                    </a:cxn>
                    <a:cxn ang="T34">
                      <a:pos x="T8" y="T9"/>
                    </a:cxn>
                    <a:cxn ang="T35">
                      <a:pos x="T10" y="T11"/>
                    </a:cxn>
                    <a:cxn ang="T36">
                      <a:pos x="T12" y="T13"/>
                    </a:cxn>
                    <a:cxn ang="T37">
                      <a:pos x="T14" y="T15"/>
                    </a:cxn>
                    <a:cxn ang="T38">
                      <a:pos x="T16" y="T17"/>
                    </a:cxn>
                    <a:cxn ang="T39">
                      <a:pos x="T18" y="T19"/>
                    </a:cxn>
                    <a:cxn ang="T40">
                      <a:pos x="T20" y="T21"/>
                    </a:cxn>
                    <a:cxn ang="T41">
                      <a:pos x="T22" y="T23"/>
                    </a:cxn>
                    <a:cxn ang="T42">
                      <a:pos x="T24" y="T25"/>
                    </a:cxn>
                    <a:cxn ang="T43">
                      <a:pos x="T26" y="T27"/>
                    </a:cxn>
                    <a:cxn ang="T44">
                      <a:pos x="T28" y="T29"/>
                    </a:cxn>
                  </a:cxnLst>
                  <a:rect l="0" t="0" r="r" b="b"/>
                  <a:pathLst>
                    <a:path w="105" h="211">
                      <a:moveTo>
                        <a:pt x="30" y="0"/>
                      </a:moveTo>
                      <a:lnTo>
                        <a:pt x="75" y="0"/>
                      </a:lnTo>
                      <a:lnTo>
                        <a:pt x="105" y="30"/>
                      </a:lnTo>
                      <a:lnTo>
                        <a:pt x="105" y="60"/>
                      </a:lnTo>
                      <a:lnTo>
                        <a:pt x="75" y="76"/>
                      </a:lnTo>
                      <a:lnTo>
                        <a:pt x="75" y="151"/>
                      </a:lnTo>
                      <a:lnTo>
                        <a:pt x="90" y="166"/>
                      </a:lnTo>
                      <a:lnTo>
                        <a:pt x="90" y="211"/>
                      </a:lnTo>
                      <a:lnTo>
                        <a:pt x="0" y="211"/>
                      </a:lnTo>
                      <a:lnTo>
                        <a:pt x="15" y="151"/>
                      </a:lnTo>
                      <a:lnTo>
                        <a:pt x="30" y="151"/>
                      </a:lnTo>
                      <a:lnTo>
                        <a:pt x="30" y="60"/>
                      </a:lnTo>
                      <a:lnTo>
                        <a:pt x="15" y="60"/>
                      </a:lnTo>
                      <a:lnTo>
                        <a:pt x="15" y="30"/>
                      </a:lnTo>
                      <a:lnTo>
                        <a:pt x="3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grpSp>
              <xdr:nvGrpSpPr>
                <xdr:cNvPr id="333" name="Group 167"/>
                <xdr:cNvGrpSpPr>
                  <a:grpSpLocks noChangeAspect="1"/>
                </xdr:cNvGrpSpPr>
              </xdr:nvGrpSpPr>
              <xdr:grpSpPr bwMode="auto">
                <a:xfrm>
                  <a:off x="6105" y="4479"/>
                  <a:ext cx="45" cy="15"/>
                  <a:chOff x="6105" y="4479"/>
                  <a:chExt cx="45" cy="15"/>
                </a:xfrm>
              </xdr:grpSpPr>
              <xdr:sp macro="" textlink="">
                <xdr:nvSpPr>
                  <xdr:cNvPr id="344" name="Freeform 168"/>
                  <xdr:cNvSpPr>
                    <a:spLocks noChangeAspect="1"/>
                  </xdr:cNvSpPr>
                </xdr:nvSpPr>
                <xdr:spPr bwMode="auto">
                  <a:xfrm>
                    <a:off x="6105" y="4479"/>
                    <a:ext cx="45" cy="15"/>
                  </a:xfrm>
                  <a:custGeom>
                    <a:avLst/>
                    <a:gdLst>
                      <a:gd name="T0" fmla="*/ 0 w 45"/>
                      <a:gd name="T1" fmla="*/ 15 h 15"/>
                      <a:gd name="T2" fmla="*/ 30 w 45"/>
                      <a:gd name="T3" fmla="*/ 0 h 15"/>
                      <a:gd name="T4" fmla="*/ 45 w 45"/>
                      <a:gd name="T5" fmla="*/ 15 h 15"/>
                      <a:gd name="T6" fmla="*/ 0 w 45"/>
                      <a:gd name="T7" fmla="*/ 15 h 15"/>
                      <a:gd name="T8" fmla="*/ 0 60000 65536"/>
                      <a:gd name="T9" fmla="*/ 0 60000 65536"/>
                      <a:gd name="T10" fmla="*/ 0 60000 65536"/>
                      <a:gd name="T11" fmla="*/ 0 60000 65536"/>
                    </a:gdLst>
                    <a:ahLst/>
                    <a:cxnLst>
                      <a:cxn ang="T8">
                        <a:pos x="T0" y="T1"/>
                      </a:cxn>
                      <a:cxn ang="T9">
                        <a:pos x="T2" y="T3"/>
                      </a:cxn>
                      <a:cxn ang="T10">
                        <a:pos x="T4" y="T5"/>
                      </a:cxn>
                      <a:cxn ang="T11">
                        <a:pos x="T6" y="T7"/>
                      </a:cxn>
                    </a:cxnLst>
                    <a:rect l="0" t="0" r="r" b="b"/>
                    <a:pathLst>
                      <a:path w="45" h="15">
                        <a:moveTo>
                          <a:pt x="0" y="15"/>
                        </a:moveTo>
                        <a:lnTo>
                          <a:pt x="30" y="0"/>
                        </a:lnTo>
                        <a:lnTo>
                          <a:pt x="45" y="15"/>
                        </a:lnTo>
                        <a:lnTo>
                          <a:pt x="0" y="15"/>
                        </a:lnTo>
                        <a:close/>
                      </a:path>
                    </a:pathLst>
                  </a:custGeom>
                  <a:solidFill>
                    <a:srgbClr val="FFFFFF"/>
                  </a:solidFill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  <xdr:txBody>
                  <a:bodyPr rot="0" vert="horz" wrap="square" lIns="91440" tIns="45720" rIns="91440" bIns="45720" anchor="t" anchorCtr="0" upright="1">
                    <a:noAutofit/>
                  </a:bodyPr>
                  <a:lstStyle/>
                  <a:p>
                    <a:endParaRPr lang="pt-BR"/>
                  </a:p>
                </xdr:txBody>
              </xdr:sp>
              <xdr:sp macro="" textlink="">
                <xdr:nvSpPr>
                  <xdr:cNvPr id="345" name="Freeform 169"/>
                  <xdr:cNvSpPr>
                    <a:spLocks noChangeAspect="1"/>
                  </xdr:cNvSpPr>
                </xdr:nvSpPr>
                <xdr:spPr bwMode="auto">
                  <a:xfrm>
                    <a:off x="6105" y="4479"/>
                    <a:ext cx="45" cy="15"/>
                  </a:xfrm>
                  <a:custGeom>
                    <a:avLst/>
                    <a:gdLst>
                      <a:gd name="T0" fmla="*/ 0 w 45"/>
                      <a:gd name="T1" fmla="*/ 15 h 15"/>
                      <a:gd name="T2" fmla="*/ 30 w 45"/>
                      <a:gd name="T3" fmla="*/ 0 h 15"/>
                      <a:gd name="T4" fmla="*/ 45 w 45"/>
                      <a:gd name="T5" fmla="*/ 15 h 15"/>
                      <a:gd name="T6" fmla="*/ 0 60000 65536"/>
                      <a:gd name="T7" fmla="*/ 0 60000 65536"/>
                      <a:gd name="T8" fmla="*/ 0 60000 65536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0" t="0" r="r" b="b"/>
                    <a:pathLst>
                      <a:path w="45" h="15">
                        <a:moveTo>
                          <a:pt x="0" y="15"/>
                        </a:moveTo>
                        <a:lnTo>
                          <a:pt x="30" y="0"/>
                        </a:lnTo>
                        <a:lnTo>
                          <a:pt x="45" y="15"/>
                        </a:lnTo>
                      </a:path>
                    </a:pathLst>
                  </a:cu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  <xdr:txBody>
                  <a:bodyPr rot="0" vert="horz" wrap="square" lIns="91440" tIns="45720" rIns="91440" bIns="45720" anchor="t" anchorCtr="0" upright="1">
                    <a:noAutofit/>
                  </a:bodyPr>
                  <a:lstStyle/>
                  <a:p>
                    <a:endParaRPr lang="pt-BR"/>
                  </a:p>
                </xdr:txBody>
              </xdr:sp>
            </xdr:grpSp>
            <xdr:grpSp>
              <xdr:nvGrpSpPr>
                <xdr:cNvPr id="334" name="Group 170"/>
                <xdr:cNvGrpSpPr>
                  <a:grpSpLocks noChangeAspect="1"/>
                </xdr:cNvGrpSpPr>
              </xdr:nvGrpSpPr>
              <xdr:grpSpPr bwMode="auto">
                <a:xfrm>
                  <a:off x="6105" y="4524"/>
                  <a:ext cx="45" cy="15"/>
                  <a:chOff x="6105" y="4524"/>
                  <a:chExt cx="45" cy="15"/>
                </a:xfrm>
              </xdr:grpSpPr>
              <xdr:sp macro="" textlink="">
                <xdr:nvSpPr>
                  <xdr:cNvPr id="342" name="Freeform 171"/>
                  <xdr:cNvSpPr>
                    <a:spLocks noChangeAspect="1"/>
                  </xdr:cNvSpPr>
                </xdr:nvSpPr>
                <xdr:spPr bwMode="auto">
                  <a:xfrm>
                    <a:off x="6105" y="4524"/>
                    <a:ext cx="45" cy="15"/>
                  </a:xfrm>
                  <a:custGeom>
                    <a:avLst/>
                    <a:gdLst>
                      <a:gd name="T0" fmla="*/ 0 w 45"/>
                      <a:gd name="T1" fmla="*/ 0 h 15"/>
                      <a:gd name="T2" fmla="*/ 30 w 45"/>
                      <a:gd name="T3" fmla="*/ 15 h 15"/>
                      <a:gd name="T4" fmla="*/ 45 w 45"/>
                      <a:gd name="T5" fmla="*/ 0 h 15"/>
                      <a:gd name="T6" fmla="*/ 0 w 45"/>
                      <a:gd name="T7" fmla="*/ 0 h 15"/>
                      <a:gd name="T8" fmla="*/ 0 60000 65536"/>
                      <a:gd name="T9" fmla="*/ 0 60000 65536"/>
                      <a:gd name="T10" fmla="*/ 0 60000 65536"/>
                      <a:gd name="T11" fmla="*/ 0 60000 65536"/>
                    </a:gdLst>
                    <a:ahLst/>
                    <a:cxnLst>
                      <a:cxn ang="T8">
                        <a:pos x="T0" y="T1"/>
                      </a:cxn>
                      <a:cxn ang="T9">
                        <a:pos x="T2" y="T3"/>
                      </a:cxn>
                      <a:cxn ang="T10">
                        <a:pos x="T4" y="T5"/>
                      </a:cxn>
                      <a:cxn ang="T11">
                        <a:pos x="T6" y="T7"/>
                      </a:cxn>
                    </a:cxnLst>
                    <a:rect l="0" t="0" r="r" b="b"/>
                    <a:pathLst>
                      <a:path w="45" h="15">
                        <a:moveTo>
                          <a:pt x="0" y="0"/>
                        </a:moveTo>
                        <a:lnTo>
                          <a:pt x="30" y="15"/>
                        </a:lnTo>
                        <a:lnTo>
                          <a:pt x="45" y="0"/>
                        </a:lnTo>
                        <a:lnTo>
                          <a:pt x="0" y="0"/>
                        </a:lnTo>
                        <a:close/>
                      </a:path>
                    </a:pathLst>
                  </a:custGeom>
                  <a:solidFill>
                    <a:srgbClr val="FFFFFF"/>
                  </a:solidFill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</xdr:spPr>
                <xdr:txBody>
                  <a:bodyPr rot="0" vert="horz" wrap="square" lIns="91440" tIns="45720" rIns="91440" bIns="45720" anchor="t" anchorCtr="0" upright="1">
                    <a:noAutofit/>
                  </a:bodyPr>
                  <a:lstStyle/>
                  <a:p>
                    <a:endParaRPr lang="pt-BR"/>
                  </a:p>
                </xdr:txBody>
              </xdr:sp>
              <xdr:sp macro="" textlink="">
                <xdr:nvSpPr>
                  <xdr:cNvPr id="343" name="Freeform 172"/>
                  <xdr:cNvSpPr>
                    <a:spLocks noChangeAspect="1"/>
                  </xdr:cNvSpPr>
                </xdr:nvSpPr>
                <xdr:spPr bwMode="auto">
                  <a:xfrm>
                    <a:off x="6105" y="4524"/>
                    <a:ext cx="45" cy="15"/>
                  </a:xfrm>
                  <a:custGeom>
                    <a:avLst/>
                    <a:gdLst>
                      <a:gd name="T0" fmla="*/ 0 w 45"/>
                      <a:gd name="T1" fmla="*/ 0 h 15"/>
                      <a:gd name="T2" fmla="*/ 30 w 45"/>
                      <a:gd name="T3" fmla="*/ 15 h 15"/>
                      <a:gd name="T4" fmla="*/ 45 w 45"/>
                      <a:gd name="T5" fmla="*/ 0 h 15"/>
                      <a:gd name="T6" fmla="*/ 0 60000 65536"/>
                      <a:gd name="T7" fmla="*/ 0 60000 65536"/>
                      <a:gd name="T8" fmla="*/ 0 60000 65536"/>
                    </a:gdLst>
                    <a:ahLst/>
                    <a:cxnLst>
                      <a:cxn ang="T6">
                        <a:pos x="T0" y="T1"/>
                      </a:cxn>
                      <a:cxn ang="T7">
                        <a:pos x="T2" y="T3"/>
                      </a:cxn>
                      <a:cxn ang="T8">
                        <a:pos x="T4" y="T5"/>
                      </a:cxn>
                    </a:cxnLst>
                    <a:rect l="0" t="0" r="r" b="b"/>
                    <a:pathLst>
                      <a:path w="45" h="15">
                        <a:moveTo>
                          <a:pt x="0" y="0"/>
                        </a:moveTo>
                        <a:lnTo>
                          <a:pt x="30" y="15"/>
                        </a:lnTo>
                        <a:lnTo>
                          <a:pt x="45" y="0"/>
                        </a:lnTo>
                      </a:path>
                    </a:pathLst>
                  </a:custGeom>
                  <a:noFill/>
                  <a:ln w="317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</a:extLst>
                </xdr:spPr>
                <xdr:txBody>
                  <a:bodyPr rot="0" vert="horz" wrap="square" lIns="91440" tIns="45720" rIns="91440" bIns="45720" anchor="t" anchorCtr="0" upright="1">
                    <a:noAutofit/>
                  </a:bodyPr>
                  <a:lstStyle/>
                  <a:p>
                    <a:endParaRPr lang="pt-BR"/>
                  </a:p>
                </xdr:txBody>
              </xdr:sp>
            </xdr:grpSp>
            <xdr:cxnSp macro="">
              <xdr:nvCxnSpPr>
                <xdr:cNvPr id="335" name="Line 173"/>
                <xdr:cNvCxnSpPr>
                  <a:cxnSpLocks noChangeAspect="1" noChangeShapeType="1"/>
                </xdr:cNvCxnSpPr>
              </xdr:nvCxnSpPr>
              <xdr:spPr bwMode="auto">
                <a:xfrm>
                  <a:off x="6120" y="4418"/>
                  <a:ext cx="15" cy="1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36" name="Line 174"/>
                <xdr:cNvCxnSpPr>
                  <a:cxnSpLocks noChangeAspect="1" noChangeShapeType="1"/>
                </xdr:cNvCxnSpPr>
              </xdr:nvCxnSpPr>
              <xdr:spPr bwMode="auto">
                <a:xfrm>
                  <a:off x="6120" y="4569"/>
                  <a:ext cx="15" cy="1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37" name="Line 175"/>
                <xdr:cNvCxnSpPr>
                  <a:cxnSpLocks noChangeAspect="1" noChangeShapeType="1"/>
                </xdr:cNvCxnSpPr>
              </xdr:nvCxnSpPr>
              <xdr:spPr bwMode="auto">
                <a:xfrm>
                  <a:off x="6120" y="4599"/>
                  <a:ext cx="15" cy="1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38" name="Line 176"/>
                <xdr:cNvCxnSpPr>
                  <a:cxnSpLocks noChangeAspect="1" noChangeShapeType="1"/>
                </xdr:cNvCxnSpPr>
              </xdr:nvCxnSpPr>
              <xdr:spPr bwMode="auto">
                <a:xfrm>
                  <a:off x="6135" y="4584"/>
                  <a:ext cx="15" cy="1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39" name="Line 177"/>
                <xdr:cNvCxnSpPr>
                  <a:cxnSpLocks noChangeAspect="1" noChangeShapeType="1"/>
                </xdr:cNvCxnSpPr>
              </xdr:nvCxnSpPr>
              <xdr:spPr bwMode="auto">
                <a:xfrm>
                  <a:off x="6105" y="4584"/>
                  <a:ext cx="15" cy="1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40" name="Line 178"/>
                <xdr:cNvCxnSpPr>
                  <a:cxnSpLocks noChangeAspect="1" noChangeShapeType="1"/>
                </xdr:cNvCxnSpPr>
              </xdr:nvCxnSpPr>
              <xdr:spPr bwMode="auto">
                <a:xfrm>
                  <a:off x="6105" y="4509"/>
                  <a:ext cx="45" cy="1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341" name="Line 179"/>
                <xdr:cNvCxnSpPr>
                  <a:cxnSpLocks noChangeAspect="1" noChangeShapeType="1"/>
                </xdr:cNvCxnSpPr>
              </xdr:nvCxnSpPr>
              <xdr:spPr bwMode="auto">
                <a:xfrm>
                  <a:off x="6105" y="4448"/>
                  <a:ext cx="45" cy="1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</xdr:grpSp>
        <xdr:grpSp>
          <xdr:nvGrpSpPr>
            <xdr:cNvPr id="282" name="Group 180"/>
            <xdr:cNvGrpSpPr>
              <a:grpSpLocks noChangeAspect="1"/>
            </xdr:cNvGrpSpPr>
          </xdr:nvGrpSpPr>
          <xdr:grpSpPr bwMode="auto">
            <a:xfrm>
              <a:off x="6600" y="4133"/>
              <a:ext cx="465" cy="300"/>
              <a:chOff x="6600" y="4133"/>
              <a:chExt cx="465" cy="300"/>
            </a:xfrm>
          </xdr:grpSpPr>
          <xdr:sp macro="" textlink="">
            <xdr:nvSpPr>
              <xdr:cNvPr id="309" name="Freeform 181"/>
              <xdr:cNvSpPr>
                <a:spLocks noChangeAspect="1"/>
              </xdr:cNvSpPr>
            </xdr:nvSpPr>
            <xdr:spPr bwMode="auto">
              <a:xfrm>
                <a:off x="6600" y="4133"/>
                <a:ext cx="465" cy="300"/>
              </a:xfrm>
              <a:custGeom>
                <a:avLst/>
                <a:gdLst>
                  <a:gd name="T0" fmla="*/ 330 w 465"/>
                  <a:gd name="T1" fmla="*/ 0 h 300"/>
                  <a:gd name="T2" fmla="*/ 300 w 465"/>
                  <a:gd name="T3" fmla="*/ 15 h 300"/>
                  <a:gd name="T4" fmla="*/ 285 w 465"/>
                  <a:gd name="T5" fmla="*/ 15 h 300"/>
                  <a:gd name="T6" fmla="*/ 240 w 465"/>
                  <a:gd name="T7" fmla="*/ 30 h 300"/>
                  <a:gd name="T8" fmla="*/ 225 w 465"/>
                  <a:gd name="T9" fmla="*/ 30 h 300"/>
                  <a:gd name="T10" fmla="*/ 180 w 465"/>
                  <a:gd name="T11" fmla="*/ 45 h 300"/>
                  <a:gd name="T12" fmla="*/ 135 w 465"/>
                  <a:gd name="T13" fmla="*/ 75 h 300"/>
                  <a:gd name="T14" fmla="*/ 135 w 465"/>
                  <a:gd name="T15" fmla="*/ 90 h 300"/>
                  <a:gd name="T16" fmla="*/ 105 w 465"/>
                  <a:gd name="T17" fmla="*/ 105 h 300"/>
                  <a:gd name="T18" fmla="*/ 75 w 465"/>
                  <a:gd name="T19" fmla="*/ 105 h 300"/>
                  <a:gd name="T20" fmla="*/ 45 w 465"/>
                  <a:gd name="T21" fmla="*/ 135 h 300"/>
                  <a:gd name="T22" fmla="*/ 45 w 465"/>
                  <a:gd name="T23" fmla="*/ 165 h 300"/>
                  <a:gd name="T24" fmla="*/ 30 w 465"/>
                  <a:gd name="T25" fmla="*/ 180 h 300"/>
                  <a:gd name="T26" fmla="*/ 30 w 465"/>
                  <a:gd name="T27" fmla="*/ 210 h 300"/>
                  <a:gd name="T28" fmla="*/ 0 w 465"/>
                  <a:gd name="T29" fmla="*/ 255 h 300"/>
                  <a:gd name="T30" fmla="*/ 0 w 465"/>
                  <a:gd name="T31" fmla="*/ 285 h 300"/>
                  <a:gd name="T32" fmla="*/ 15 w 465"/>
                  <a:gd name="T33" fmla="*/ 300 h 300"/>
                  <a:gd name="T34" fmla="*/ 225 w 465"/>
                  <a:gd name="T35" fmla="*/ 300 h 300"/>
                  <a:gd name="T36" fmla="*/ 225 w 465"/>
                  <a:gd name="T37" fmla="*/ 285 h 300"/>
                  <a:gd name="T38" fmla="*/ 270 w 465"/>
                  <a:gd name="T39" fmla="*/ 255 h 300"/>
                  <a:gd name="T40" fmla="*/ 300 w 465"/>
                  <a:gd name="T41" fmla="*/ 255 h 300"/>
                  <a:gd name="T42" fmla="*/ 315 w 465"/>
                  <a:gd name="T43" fmla="*/ 240 h 300"/>
                  <a:gd name="T44" fmla="*/ 330 w 465"/>
                  <a:gd name="T45" fmla="*/ 240 h 300"/>
                  <a:gd name="T46" fmla="*/ 360 w 465"/>
                  <a:gd name="T47" fmla="*/ 210 h 300"/>
                  <a:gd name="T48" fmla="*/ 375 w 465"/>
                  <a:gd name="T49" fmla="*/ 210 h 300"/>
                  <a:gd name="T50" fmla="*/ 390 w 465"/>
                  <a:gd name="T51" fmla="*/ 195 h 300"/>
                  <a:gd name="T52" fmla="*/ 420 w 465"/>
                  <a:gd name="T53" fmla="*/ 150 h 300"/>
                  <a:gd name="T54" fmla="*/ 435 w 465"/>
                  <a:gd name="T55" fmla="*/ 165 h 300"/>
                  <a:gd name="T56" fmla="*/ 465 w 465"/>
                  <a:gd name="T57" fmla="*/ 135 h 300"/>
                  <a:gd name="T58" fmla="*/ 465 w 465"/>
                  <a:gd name="T59" fmla="*/ 45 h 300"/>
                  <a:gd name="T60" fmla="*/ 450 w 465"/>
                  <a:gd name="T61" fmla="*/ 15 h 300"/>
                  <a:gd name="T62" fmla="*/ 435 w 465"/>
                  <a:gd name="T63" fmla="*/ 0 h 300"/>
                  <a:gd name="T64" fmla="*/ 330 w 465"/>
                  <a:gd name="T65" fmla="*/ 0 h 300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0" t="0" r="r" b="b"/>
                <a:pathLst>
                  <a:path w="465" h="300">
                    <a:moveTo>
                      <a:pt x="330" y="0"/>
                    </a:moveTo>
                    <a:lnTo>
                      <a:pt x="300" y="15"/>
                    </a:lnTo>
                    <a:lnTo>
                      <a:pt x="285" y="15"/>
                    </a:lnTo>
                    <a:lnTo>
                      <a:pt x="240" y="30"/>
                    </a:lnTo>
                    <a:lnTo>
                      <a:pt x="225" y="30"/>
                    </a:lnTo>
                    <a:lnTo>
                      <a:pt x="180" y="45"/>
                    </a:lnTo>
                    <a:lnTo>
                      <a:pt x="135" y="75"/>
                    </a:lnTo>
                    <a:lnTo>
                      <a:pt x="135" y="90"/>
                    </a:lnTo>
                    <a:lnTo>
                      <a:pt x="105" y="105"/>
                    </a:lnTo>
                    <a:lnTo>
                      <a:pt x="75" y="105"/>
                    </a:lnTo>
                    <a:lnTo>
                      <a:pt x="45" y="135"/>
                    </a:lnTo>
                    <a:lnTo>
                      <a:pt x="45" y="165"/>
                    </a:lnTo>
                    <a:lnTo>
                      <a:pt x="30" y="180"/>
                    </a:lnTo>
                    <a:lnTo>
                      <a:pt x="30" y="210"/>
                    </a:lnTo>
                    <a:lnTo>
                      <a:pt x="0" y="255"/>
                    </a:lnTo>
                    <a:lnTo>
                      <a:pt x="0" y="285"/>
                    </a:lnTo>
                    <a:lnTo>
                      <a:pt x="15" y="300"/>
                    </a:lnTo>
                    <a:lnTo>
                      <a:pt x="225" y="300"/>
                    </a:lnTo>
                    <a:lnTo>
                      <a:pt x="225" y="285"/>
                    </a:lnTo>
                    <a:lnTo>
                      <a:pt x="270" y="255"/>
                    </a:lnTo>
                    <a:lnTo>
                      <a:pt x="300" y="255"/>
                    </a:lnTo>
                    <a:lnTo>
                      <a:pt x="315" y="240"/>
                    </a:lnTo>
                    <a:lnTo>
                      <a:pt x="330" y="240"/>
                    </a:lnTo>
                    <a:lnTo>
                      <a:pt x="360" y="210"/>
                    </a:lnTo>
                    <a:lnTo>
                      <a:pt x="375" y="210"/>
                    </a:lnTo>
                    <a:lnTo>
                      <a:pt x="390" y="195"/>
                    </a:lnTo>
                    <a:lnTo>
                      <a:pt x="420" y="150"/>
                    </a:lnTo>
                    <a:lnTo>
                      <a:pt x="435" y="165"/>
                    </a:lnTo>
                    <a:lnTo>
                      <a:pt x="465" y="135"/>
                    </a:lnTo>
                    <a:lnTo>
                      <a:pt x="465" y="45"/>
                    </a:lnTo>
                    <a:lnTo>
                      <a:pt x="450" y="15"/>
                    </a:lnTo>
                    <a:lnTo>
                      <a:pt x="435" y="0"/>
                    </a:lnTo>
                    <a:lnTo>
                      <a:pt x="330" y="0"/>
                    </a:lnTo>
                    <a:close/>
                  </a:path>
                </a:pathLst>
              </a:custGeom>
              <a:solidFill>
                <a:srgbClr val="C0C0C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grpSp>
            <xdr:nvGrpSpPr>
              <xdr:cNvPr id="310" name="Group 182"/>
              <xdr:cNvGrpSpPr>
                <a:grpSpLocks noChangeAspect="1"/>
              </xdr:cNvGrpSpPr>
            </xdr:nvGrpSpPr>
            <xdr:grpSpPr bwMode="auto">
              <a:xfrm>
                <a:off x="6915" y="4133"/>
                <a:ext cx="135" cy="150"/>
                <a:chOff x="6915" y="4133"/>
                <a:chExt cx="135" cy="150"/>
              </a:xfrm>
            </xdr:grpSpPr>
            <xdr:sp macro="" textlink="">
              <xdr:nvSpPr>
                <xdr:cNvPr id="327" name="Freeform 183"/>
                <xdr:cNvSpPr>
                  <a:spLocks noChangeAspect="1"/>
                </xdr:cNvSpPr>
              </xdr:nvSpPr>
              <xdr:spPr bwMode="auto">
                <a:xfrm>
                  <a:off x="6915" y="4133"/>
                  <a:ext cx="135" cy="150"/>
                </a:xfrm>
                <a:custGeom>
                  <a:avLst/>
                  <a:gdLst>
                    <a:gd name="T0" fmla="*/ 90 w 135"/>
                    <a:gd name="T1" fmla="*/ 0 h 150"/>
                    <a:gd name="T2" fmla="*/ 75 w 135"/>
                    <a:gd name="T3" fmla="*/ 15 h 150"/>
                    <a:gd name="T4" fmla="*/ 75 w 135"/>
                    <a:gd name="T5" fmla="*/ 45 h 150"/>
                    <a:gd name="T6" fmla="*/ 135 w 135"/>
                    <a:gd name="T7" fmla="*/ 30 h 150"/>
                    <a:gd name="T8" fmla="*/ 60 w 135"/>
                    <a:gd name="T9" fmla="*/ 45 h 150"/>
                    <a:gd name="T10" fmla="*/ 45 w 135"/>
                    <a:gd name="T11" fmla="*/ 60 h 150"/>
                    <a:gd name="T12" fmla="*/ 45 w 135"/>
                    <a:gd name="T13" fmla="*/ 150 h 150"/>
                    <a:gd name="T14" fmla="*/ 30 w 135"/>
                    <a:gd name="T15" fmla="*/ 120 h 150"/>
                    <a:gd name="T16" fmla="*/ 15 w 135"/>
                    <a:gd name="T17" fmla="*/ 105 h 150"/>
                    <a:gd name="T18" fmla="*/ 15 w 135"/>
                    <a:gd name="T19" fmla="*/ 60 h 150"/>
                    <a:gd name="T20" fmla="*/ 0 w 135"/>
                    <a:gd name="T21" fmla="*/ 60 h 150"/>
                    <a:gd name="T22" fmla="*/ 0 w 135"/>
                    <a:gd name="T23" fmla="*/ 15 h 150"/>
                    <a:gd name="T24" fmla="*/ 90 w 135"/>
                    <a:gd name="T25" fmla="*/ 0 h 150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0" t="0" r="r" b="b"/>
                  <a:pathLst>
                    <a:path w="135" h="150">
                      <a:moveTo>
                        <a:pt x="90" y="0"/>
                      </a:moveTo>
                      <a:lnTo>
                        <a:pt x="75" y="15"/>
                      </a:lnTo>
                      <a:lnTo>
                        <a:pt x="75" y="45"/>
                      </a:lnTo>
                      <a:lnTo>
                        <a:pt x="135" y="30"/>
                      </a:lnTo>
                      <a:lnTo>
                        <a:pt x="60" y="45"/>
                      </a:lnTo>
                      <a:lnTo>
                        <a:pt x="45" y="60"/>
                      </a:lnTo>
                      <a:lnTo>
                        <a:pt x="45" y="150"/>
                      </a:lnTo>
                      <a:lnTo>
                        <a:pt x="30" y="120"/>
                      </a:lnTo>
                      <a:lnTo>
                        <a:pt x="15" y="105"/>
                      </a:lnTo>
                      <a:lnTo>
                        <a:pt x="15" y="60"/>
                      </a:lnTo>
                      <a:lnTo>
                        <a:pt x="0" y="60"/>
                      </a:lnTo>
                      <a:lnTo>
                        <a:pt x="0" y="15"/>
                      </a:lnTo>
                      <a:lnTo>
                        <a:pt x="90" y="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328" name="Freeform 184"/>
                <xdr:cNvSpPr>
                  <a:spLocks noChangeAspect="1"/>
                </xdr:cNvSpPr>
              </xdr:nvSpPr>
              <xdr:spPr bwMode="auto">
                <a:xfrm>
                  <a:off x="6915" y="4133"/>
                  <a:ext cx="135" cy="150"/>
                </a:xfrm>
                <a:custGeom>
                  <a:avLst/>
                  <a:gdLst>
                    <a:gd name="T0" fmla="*/ 90 w 135"/>
                    <a:gd name="T1" fmla="*/ 0 h 150"/>
                    <a:gd name="T2" fmla="*/ 75 w 135"/>
                    <a:gd name="T3" fmla="*/ 15 h 150"/>
                    <a:gd name="T4" fmla="*/ 75 w 135"/>
                    <a:gd name="T5" fmla="*/ 45 h 150"/>
                    <a:gd name="T6" fmla="*/ 135 w 135"/>
                    <a:gd name="T7" fmla="*/ 30 h 150"/>
                    <a:gd name="T8" fmla="*/ 60 w 135"/>
                    <a:gd name="T9" fmla="*/ 45 h 150"/>
                    <a:gd name="T10" fmla="*/ 45 w 135"/>
                    <a:gd name="T11" fmla="*/ 60 h 150"/>
                    <a:gd name="T12" fmla="*/ 45 w 135"/>
                    <a:gd name="T13" fmla="*/ 150 h 150"/>
                    <a:gd name="T14" fmla="*/ 30 w 135"/>
                    <a:gd name="T15" fmla="*/ 120 h 150"/>
                    <a:gd name="T16" fmla="*/ 15 w 135"/>
                    <a:gd name="T17" fmla="*/ 105 h 150"/>
                    <a:gd name="T18" fmla="*/ 15 w 135"/>
                    <a:gd name="T19" fmla="*/ 60 h 150"/>
                    <a:gd name="T20" fmla="*/ 0 w 135"/>
                    <a:gd name="T21" fmla="*/ 60 h 150"/>
                    <a:gd name="T22" fmla="*/ 0 w 135"/>
                    <a:gd name="T23" fmla="*/ 15 h 150"/>
                    <a:gd name="T24" fmla="*/ 0 60000 65536"/>
                    <a:gd name="T25" fmla="*/ 0 60000 65536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</a:gdLst>
                  <a:ahLst/>
                  <a:cxnLst>
                    <a:cxn ang="T24">
                      <a:pos x="T0" y="T1"/>
                    </a:cxn>
                    <a:cxn ang="T25">
                      <a:pos x="T2" y="T3"/>
                    </a:cxn>
                    <a:cxn ang="T26">
                      <a:pos x="T4" y="T5"/>
                    </a:cxn>
                    <a:cxn ang="T27">
                      <a:pos x="T6" y="T7"/>
                    </a:cxn>
                    <a:cxn ang="T28">
                      <a:pos x="T8" y="T9"/>
                    </a:cxn>
                    <a:cxn ang="T29">
                      <a:pos x="T10" y="T11"/>
                    </a:cxn>
                    <a:cxn ang="T30">
                      <a:pos x="T12" y="T13"/>
                    </a:cxn>
                    <a:cxn ang="T31">
                      <a:pos x="T14" y="T15"/>
                    </a:cxn>
                    <a:cxn ang="T32">
                      <a:pos x="T16" y="T17"/>
                    </a:cxn>
                    <a:cxn ang="T33">
                      <a:pos x="T18" y="T19"/>
                    </a:cxn>
                    <a:cxn ang="T34">
                      <a:pos x="T20" y="T21"/>
                    </a:cxn>
                    <a:cxn ang="T35">
                      <a:pos x="T22" y="T23"/>
                    </a:cxn>
                  </a:cxnLst>
                  <a:rect l="0" t="0" r="r" b="b"/>
                  <a:pathLst>
                    <a:path w="135" h="150">
                      <a:moveTo>
                        <a:pt x="90" y="0"/>
                      </a:moveTo>
                      <a:lnTo>
                        <a:pt x="75" y="15"/>
                      </a:lnTo>
                      <a:lnTo>
                        <a:pt x="75" y="45"/>
                      </a:lnTo>
                      <a:lnTo>
                        <a:pt x="135" y="30"/>
                      </a:lnTo>
                      <a:lnTo>
                        <a:pt x="60" y="45"/>
                      </a:lnTo>
                      <a:lnTo>
                        <a:pt x="45" y="60"/>
                      </a:lnTo>
                      <a:lnTo>
                        <a:pt x="45" y="150"/>
                      </a:lnTo>
                      <a:lnTo>
                        <a:pt x="30" y="120"/>
                      </a:lnTo>
                      <a:lnTo>
                        <a:pt x="15" y="105"/>
                      </a:lnTo>
                      <a:lnTo>
                        <a:pt x="15" y="60"/>
                      </a:lnTo>
                      <a:lnTo>
                        <a:pt x="0" y="60"/>
                      </a:lnTo>
                      <a:lnTo>
                        <a:pt x="0" y="15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311" name="Group 185"/>
              <xdr:cNvGrpSpPr>
                <a:grpSpLocks noChangeAspect="1"/>
              </xdr:cNvGrpSpPr>
            </xdr:nvGrpSpPr>
            <xdr:grpSpPr bwMode="auto">
              <a:xfrm>
                <a:off x="6810" y="4163"/>
                <a:ext cx="90" cy="225"/>
                <a:chOff x="6810" y="4163"/>
                <a:chExt cx="90" cy="225"/>
              </a:xfrm>
            </xdr:grpSpPr>
            <xdr:sp macro="" textlink="">
              <xdr:nvSpPr>
                <xdr:cNvPr id="325" name="Freeform 186"/>
                <xdr:cNvSpPr>
                  <a:spLocks noChangeAspect="1"/>
                </xdr:cNvSpPr>
              </xdr:nvSpPr>
              <xdr:spPr bwMode="auto">
                <a:xfrm>
                  <a:off x="6810" y="4163"/>
                  <a:ext cx="90" cy="225"/>
                </a:xfrm>
                <a:custGeom>
                  <a:avLst/>
                  <a:gdLst>
                    <a:gd name="T0" fmla="*/ 60 w 90"/>
                    <a:gd name="T1" fmla="*/ 225 h 225"/>
                    <a:gd name="T2" fmla="*/ 60 w 90"/>
                    <a:gd name="T3" fmla="*/ 135 h 225"/>
                    <a:gd name="T4" fmla="*/ 75 w 90"/>
                    <a:gd name="T5" fmla="*/ 150 h 225"/>
                    <a:gd name="T6" fmla="*/ 90 w 90"/>
                    <a:gd name="T7" fmla="*/ 165 h 225"/>
                    <a:gd name="T8" fmla="*/ 75 w 90"/>
                    <a:gd name="T9" fmla="*/ 165 h 225"/>
                    <a:gd name="T10" fmla="*/ 60 w 90"/>
                    <a:gd name="T11" fmla="*/ 135 h 225"/>
                    <a:gd name="T12" fmla="*/ 45 w 90"/>
                    <a:gd name="T13" fmla="*/ 135 h 225"/>
                    <a:gd name="T14" fmla="*/ 45 w 90"/>
                    <a:gd name="T15" fmla="*/ 105 h 225"/>
                    <a:gd name="T16" fmla="*/ 0 w 90"/>
                    <a:gd name="T17" fmla="*/ 75 h 225"/>
                    <a:gd name="T18" fmla="*/ 0 w 90"/>
                    <a:gd name="T19" fmla="*/ 45 h 225"/>
                    <a:gd name="T20" fmla="*/ 45 w 90"/>
                    <a:gd name="T21" fmla="*/ 45 h 225"/>
                    <a:gd name="T22" fmla="*/ 90 w 90"/>
                    <a:gd name="T23" fmla="*/ 75 h 225"/>
                    <a:gd name="T24" fmla="*/ 60 w 90"/>
                    <a:gd name="T25" fmla="*/ 45 h 225"/>
                    <a:gd name="T26" fmla="*/ 0 w 90"/>
                    <a:gd name="T27" fmla="*/ 45 h 225"/>
                    <a:gd name="T28" fmla="*/ 15 w 90"/>
                    <a:gd name="T29" fmla="*/ 0 h 225"/>
                    <a:gd name="T30" fmla="*/ 60 w 90"/>
                    <a:gd name="T31" fmla="*/ 225 h 225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</a:gdLst>
                  <a:ahLst/>
                  <a:cxnLst>
                    <a:cxn ang="T32">
                      <a:pos x="T0" y="T1"/>
                    </a:cxn>
                    <a:cxn ang="T33">
                      <a:pos x="T2" y="T3"/>
                    </a:cxn>
                    <a:cxn ang="T34">
                      <a:pos x="T4" y="T5"/>
                    </a:cxn>
                    <a:cxn ang="T35">
                      <a:pos x="T6" y="T7"/>
                    </a:cxn>
                    <a:cxn ang="T36">
                      <a:pos x="T8" y="T9"/>
                    </a:cxn>
                    <a:cxn ang="T37">
                      <a:pos x="T10" y="T11"/>
                    </a:cxn>
                    <a:cxn ang="T38">
                      <a:pos x="T12" y="T13"/>
                    </a:cxn>
                    <a:cxn ang="T39">
                      <a:pos x="T14" y="T15"/>
                    </a:cxn>
                    <a:cxn ang="T40">
                      <a:pos x="T16" y="T17"/>
                    </a:cxn>
                    <a:cxn ang="T41">
                      <a:pos x="T18" y="T19"/>
                    </a:cxn>
                    <a:cxn ang="T42">
                      <a:pos x="T20" y="T21"/>
                    </a:cxn>
                    <a:cxn ang="T43">
                      <a:pos x="T22" y="T23"/>
                    </a:cxn>
                    <a:cxn ang="T44">
                      <a:pos x="T24" y="T25"/>
                    </a:cxn>
                    <a:cxn ang="T45">
                      <a:pos x="T26" y="T27"/>
                    </a:cxn>
                    <a:cxn ang="T46">
                      <a:pos x="T28" y="T29"/>
                    </a:cxn>
                    <a:cxn ang="T47">
                      <a:pos x="T30" y="T31"/>
                    </a:cxn>
                  </a:cxnLst>
                  <a:rect l="0" t="0" r="r" b="b"/>
                  <a:pathLst>
                    <a:path w="90" h="225">
                      <a:moveTo>
                        <a:pt x="60" y="225"/>
                      </a:moveTo>
                      <a:lnTo>
                        <a:pt x="60" y="135"/>
                      </a:lnTo>
                      <a:lnTo>
                        <a:pt x="75" y="150"/>
                      </a:lnTo>
                      <a:lnTo>
                        <a:pt x="90" y="165"/>
                      </a:lnTo>
                      <a:lnTo>
                        <a:pt x="75" y="165"/>
                      </a:lnTo>
                      <a:lnTo>
                        <a:pt x="60" y="135"/>
                      </a:lnTo>
                      <a:lnTo>
                        <a:pt x="45" y="135"/>
                      </a:lnTo>
                      <a:lnTo>
                        <a:pt x="45" y="105"/>
                      </a:lnTo>
                      <a:lnTo>
                        <a:pt x="0" y="75"/>
                      </a:lnTo>
                      <a:lnTo>
                        <a:pt x="0" y="45"/>
                      </a:lnTo>
                      <a:lnTo>
                        <a:pt x="45" y="45"/>
                      </a:lnTo>
                      <a:lnTo>
                        <a:pt x="90" y="75"/>
                      </a:lnTo>
                      <a:lnTo>
                        <a:pt x="60" y="45"/>
                      </a:lnTo>
                      <a:lnTo>
                        <a:pt x="0" y="45"/>
                      </a:lnTo>
                      <a:lnTo>
                        <a:pt x="15" y="0"/>
                      </a:lnTo>
                      <a:lnTo>
                        <a:pt x="60" y="225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326" name="Freeform 187"/>
                <xdr:cNvSpPr>
                  <a:spLocks noChangeAspect="1"/>
                </xdr:cNvSpPr>
              </xdr:nvSpPr>
              <xdr:spPr bwMode="auto">
                <a:xfrm>
                  <a:off x="6810" y="4163"/>
                  <a:ext cx="90" cy="225"/>
                </a:xfrm>
                <a:custGeom>
                  <a:avLst/>
                  <a:gdLst>
                    <a:gd name="T0" fmla="*/ 60 w 90"/>
                    <a:gd name="T1" fmla="*/ 225 h 225"/>
                    <a:gd name="T2" fmla="*/ 60 w 90"/>
                    <a:gd name="T3" fmla="*/ 135 h 225"/>
                    <a:gd name="T4" fmla="*/ 75 w 90"/>
                    <a:gd name="T5" fmla="*/ 150 h 225"/>
                    <a:gd name="T6" fmla="*/ 90 w 90"/>
                    <a:gd name="T7" fmla="*/ 165 h 225"/>
                    <a:gd name="T8" fmla="*/ 75 w 90"/>
                    <a:gd name="T9" fmla="*/ 165 h 225"/>
                    <a:gd name="T10" fmla="*/ 60 w 90"/>
                    <a:gd name="T11" fmla="*/ 135 h 225"/>
                    <a:gd name="T12" fmla="*/ 45 w 90"/>
                    <a:gd name="T13" fmla="*/ 135 h 225"/>
                    <a:gd name="T14" fmla="*/ 45 w 90"/>
                    <a:gd name="T15" fmla="*/ 105 h 225"/>
                    <a:gd name="T16" fmla="*/ 0 w 90"/>
                    <a:gd name="T17" fmla="*/ 75 h 225"/>
                    <a:gd name="T18" fmla="*/ 0 w 90"/>
                    <a:gd name="T19" fmla="*/ 45 h 225"/>
                    <a:gd name="T20" fmla="*/ 45 w 90"/>
                    <a:gd name="T21" fmla="*/ 45 h 225"/>
                    <a:gd name="T22" fmla="*/ 90 w 90"/>
                    <a:gd name="T23" fmla="*/ 75 h 225"/>
                    <a:gd name="T24" fmla="*/ 60 w 90"/>
                    <a:gd name="T25" fmla="*/ 45 h 225"/>
                    <a:gd name="T26" fmla="*/ 0 w 90"/>
                    <a:gd name="T27" fmla="*/ 45 h 225"/>
                    <a:gd name="T28" fmla="*/ 15 w 90"/>
                    <a:gd name="T29" fmla="*/ 0 h 225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</a:gdLst>
                  <a:ahLst/>
                  <a:cxnLst>
                    <a:cxn ang="T30">
                      <a:pos x="T0" y="T1"/>
                    </a:cxn>
                    <a:cxn ang="T31">
                      <a:pos x="T2" y="T3"/>
                    </a:cxn>
                    <a:cxn ang="T32">
                      <a:pos x="T4" y="T5"/>
                    </a:cxn>
                    <a:cxn ang="T33">
                      <a:pos x="T6" y="T7"/>
                    </a:cxn>
                    <a:cxn ang="T34">
                      <a:pos x="T8" y="T9"/>
                    </a:cxn>
                    <a:cxn ang="T35">
                      <a:pos x="T10" y="T11"/>
                    </a:cxn>
                    <a:cxn ang="T36">
                      <a:pos x="T12" y="T13"/>
                    </a:cxn>
                    <a:cxn ang="T37">
                      <a:pos x="T14" y="T15"/>
                    </a:cxn>
                    <a:cxn ang="T38">
                      <a:pos x="T16" y="T17"/>
                    </a:cxn>
                    <a:cxn ang="T39">
                      <a:pos x="T18" y="T19"/>
                    </a:cxn>
                    <a:cxn ang="T40">
                      <a:pos x="T20" y="T21"/>
                    </a:cxn>
                    <a:cxn ang="T41">
                      <a:pos x="T22" y="T23"/>
                    </a:cxn>
                    <a:cxn ang="T42">
                      <a:pos x="T24" y="T25"/>
                    </a:cxn>
                    <a:cxn ang="T43">
                      <a:pos x="T26" y="T27"/>
                    </a:cxn>
                    <a:cxn ang="T44">
                      <a:pos x="T28" y="T29"/>
                    </a:cxn>
                  </a:cxnLst>
                  <a:rect l="0" t="0" r="r" b="b"/>
                  <a:pathLst>
                    <a:path w="90" h="225">
                      <a:moveTo>
                        <a:pt x="60" y="225"/>
                      </a:moveTo>
                      <a:lnTo>
                        <a:pt x="60" y="135"/>
                      </a:lnTo>
                      <a:lnTo>
                        <a:pt x="75" y="150"/>
                      </a:lnTo>
                      <a:lnTo>
                        <a:pt x="90" y="165"/>
                      </a:lnTo>
                      <a:lnTo>
                        <a:pt x="75" y="165"/>
                      </a:lnTo>
                      <a:lnTo>
                        <a:pt x="60" y="135"/>
                      </a:lnTo>
                      <a:lnTo>
                        <a:pt x="45" y="135"/>
                      </a:lnTo>
                      <a:lnTo>
                        <a:pt x="45" y="105"/>
                      </a:lnTo>
                      <a:lnTo>
                        <a:pt x="0" y="75"/>
                      </a:lnTo>
                      <a:lnTo>
                        <a:pt x="0" y="45"/>
                      </a:lnTo>
                      <a:lnTo>
                        <a:pt x="45" y="45"/>
                      </a:lnTo>
                      <a:lnTo>
                        <a:pt x="90" y="75"/>
                      </a:lnTo>
                      <a:lnTo>
                        <a:pt x="60" y="45"/>
                      </a:lnTo>
                      <a:lnTo>
                        <a:pt x="0" y="45"/>
                      </a:lnTo>
                      <a:lnTo>
                        <a:pt x="15" y="0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312" name="Group 188"/>
              <xdr:cNvGrpSpPr>
                <a:grpSpLocks noChangeAspect="1"/>
              </xdr:cNvGrpSpPr>
            </xdr:nvGrpSpPr>
            <xdr:grpSpPr bwMode="auto">
              <a:xfrm>
                <a:off x="6630" y="4253"/>
                <a:ext cx="150" cy="165"/>
                <a:chOff x="6630" y="4253"/>
                <a:chExt cx="150" cy="165"/>
              </a:xfrm>
            </xdr:grpSpPr>
            <xdr:sp macro="" textlink="">
              <xdr:nvSpPr>
                <xdr:cNvPr id="323" name="Freeform 189"/>
                <xdr:cNvSpPr>
                  <a:spLocks noChangeAspect="1"/>
                </xdr:cNvSpPr>
              </xdr:nvSpPr>
              <xdr:spPr bwMode="auto">
                <a:xfrm>
                  <a:off x="6630" y="4253"/>
                  <a:ext cx="150" cy="165"/>
                </a:xfrm>
                <a:custGeom>
                  <a:avLst/>
                  <a:gdLst>
                    <a:gd name="T0" fmla="*/ 150 w 150"/>
                    <a:gd name="T1" fmla="*/ 0 h 165"/>
                    <a:gd name="T2" fmla="*/ 120 w 150"/>
                    <a:gd name="T3" fmla="*/ 15 h 165"/>
                    <a:gd name="T4" fmla="*/ 105 w 150"/>
                    <a:gd name="T5" fmla="*/ 30 h 165"/>
                    <a:gd name="T6" fmla="*/ 120 w 150"/>
                    <a:gd name="T7" fmla="*/ 30 h 165"/>
                    <a:gd name="T8" fmla="*/ 105 w 150"/>
                    <a:gd name="T9" fmla="*/ 60 h 165"/>
                    <a:gd name="T10" fmla="*/ 75 w 150"/>
                    <a:gd name="T11" fmla="*/ 90 h 165"/>
                    <a:gd name="T12" fmla="*/ 45 w 150"/>
                    <a:gd name="T13" fmla="*/ 105 h 165"/>
                    <a:gd name="T14" fmla="*/ 45 w 150"/>
                    <a:gd name="T15" fmla="*/ 90 h 165"/>
                    <a:gd name="T16" fmla="*/ 45 w 150"/>
                    <a:gd name="T17" fmla="*/ 90 h 165"/>
                    <a:gd name="T18" fmla="*/ 15 w 150"/>
                    <a:gd name="T19" fmla="*/ 75 h 165"/>
                    <a:gd name="T20" fmla="*/ 45 w 150"/>
                    <a:gd name="T21" fmla="*/ 75 h 165"/>
                    <a:gd name="T22" fmla="*/ 45 w 150"/>
                    <a:gd name="T23" fmla="*/ 90 h 165"/>
                    <a:gd name="T24" fmla="*/ 30 w 150"/>
                    <a:gd name="T25" fmla="*/ 105 h 165"/>
                    <a:gd name="T26" fmla="*/ 30 w 150"/>
                    <a:gd name="T27" fmla="*/ 135 h 165"/>
                    <a:gd name="T28" fmla="*/ 30 w 150"/>
                    <a:gd name="T29" fmla="*/ 150 h 165"/>
                    <a:gd name="T30" fmla="*/ 15 w 150"/>
                    <a:gd name="T31" fmla="*/ 165 h 165"/>
                    <a:gd name="T32" fmla="*/ 0 w 150"/>
                    <a:gd name="T33" fmla="*/ 165 h 165"/>
                    <a:gd name="T34" fmla="*/ 150 w 150"/>
                    <a:gd name="T35" fmla="*/ 0 h 165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</a:gdLst>
                  <a:ahLst/>
                  <a:cxnLst>
                    <a:cxn ang="T36">
                      <a:pos x="T0" y="T1"/>
                    </a:cxn>
                    <a:cxn ang="T37">
                      <a:pos x="T2" y="T3"/>
                    </a:cxn>
                    <a:cxn ang="T38">
                      <a:pos x="T4" y="T5"/>
                    </a:cxn>
                    <a:cxn ang="T39">
                      <a:pos x="T6" y="T7"/>
                    </a:cxn>
                    <a:cxn ang="T40">
                      <a:pos x="T8" y="T9"/>
                    </a:cxn>
                    <a:cxn ang="T41">
                      <a:pos x="T10" y="T11"/>
                    </a:cxn>
                    <a:cxn ang="T42">
                      <a:pos x="T12" y="T13"/>
                    </a:cxn>
                    <a:cxn ang="T43">
                      <a:pos x="T14" y="T15"/>
                    </a:cxn>
                    <a:cxn ang="T44">
                      <a:pos x="T16" y="T17"/>
                    </a:cxn>
                    <a:cxn ang="T45">
                      <a:pos x="T18" y="T19"/>
                    </a:cxn>
                    <a:cxn ang="T46">
                      <a:pos x="T20" y="T21"/>
                    </a:cxn>
                    <a:cxn ang="T47">
                      <a:pos x="T22" y="T23"/>
                    </a:cxn>
                    <a:cxn ang="T48">
                      <a:pos x="T24" y="T25"/>
                    </a:cxn>
                    <a:cxn ang="T49">
                      <a:pos x="T26" y="T27"/>
                    </a:cxn>
                    <a:cxn ang="T50">
                      <a:pos x="T28" y="T29"/>
                    </a:cxn>
                    <a:cxn ang="T51">
                      <a:pos x="T30" y="T31"/>
                    </a:cxn>
                    <a:cxn ang="T52">
                      <a:pos x="T32" y="T33"/>
                    </a:cxn>
                    <a:cxn ang="T53">
                      <a:pos x="T34" y="T35"/>
                    </a:cxn>
                  </a:cxnLst>
                  <a:rect l="0" t="0" r="r" b="b"/>
                  <a:pathLst>
                    <a:path w="150" h="165">
                      <a:moveTo>
                        <a:pt x="150" y="0"/>
                      </a:moveTo>
                      <a:lnTo>
                        <a:pt x="120" y="15"/>
                      </a:lnTo>
                      <a:lnTo>
                        <a:pt x="105" y="30"/>
                      </a:lnTo>
                      <a:lnTo>
                        <a:pt x="120" y="30"/>
                      </a:lnTo>
                      <a:lnTo>
                        <a:pt x="105" y="60"/>
                      </a:lnTo>
                      <a:lnTo>
                        <a:pt x="75" y="90"/>
                      </a:lnTo>
                      <a:lnTo>
                        <a:pt x="45" y="105"/>
                      </a:lnTo>
                      <a:lnTo>
                        <a:pt x="45" y="90"/>
                      </a:lnTo>
                      <a:lnTo>
                        <a:pt x="15" y="75"/>
                      </a:lnTo>
                      <a:lnTo>
                        <a:pt x="45" y="75"/>
                      </a:lnTo>
                      <a:lnTo>
                        <a:pt x="45" y="90"/>
                      </a:lnTo>
                      <a:lnTo>
                        <a:pt x="30" y="105"/>
                      </a:lnTo>
                      <a:lnTo>
                        <a:pt x="30" y="135"/>
                      </a:lnTo>
                      <a:lnTo>
                        <a:pt x="30" y="150"/>
                      </a:lnTo>
                      <a:lnTo>
                        <a:pt x="15" y="165"/>
                      </a:lnTo>
                      <a:lnTo>
                        <a:pt x="0" y="165"/>
                      </a:lnTo>
                      <a:lnTo>
                        <a:pt x="150" y="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324" name="Freeform 190"/>
                <xdr:cNvSpPr>
                  <a:spLocks noChangeAspect="1"/>
                </xdr:cNvSpPr>
              </xdr:nvSpPr>
              <xdr:spPr bwMode="auto">
                <a:xfrm>
                  <a:off x="6630" y="4253"/>
                  <a:ext cx="150" cy="165"/>
                </a:xfrm>
                <a:custGeom>
                  <a:avLst/>
                  <a:gdLst>
                    <a:gd name="T0" fmla="*/ 150 w 150"/>
                    <a:gd name="T1" fmla="*/ 0 h 165"/>
                    <a:gd name="T2" fmla="*/ 120 w 150"/>
                    <a:gd name="T3" fmla="*/ 15 h 165"/>
                    <a:gd name="T4" fmla="*/ 105 w 150"/>
                    <a:gd name="T5" fmla="*/ 30 h 165"/>
                    <a:gd name="T6" fmla="*/ 120 w 150"/>
                    <a:gd name="T7" fmla="*/ 30 h 165"/>
                    <a:gd name="T8" fmla="*/ 105 w 150"/>
                    <a:gd name="T9" fmla="*/ 60 h 165"/>
                    <a:gd name="T10" fmla="*/ 75 w 150"/>
                    <a:gd name="T11" fmla="*/ 90 h 165"/>
                    <a:gd name="T12" fmla="*/ 45 w 150"/>
                    <a:gd name="T13" fmla="*/ 105 h 165"/>
                    <a:gd name="T14" fmla="*/ 45 w 150"/>
                    <a:gd name="T15" fmla="*/ 90 h 165"/>
                    <a:gd name="T16" fmla="*/ 45 w 150"/>
                    <a:gd name="T17" fmla="*/ 90 h 165"/>
                    <a:gd name="T18" fmla="*/ 15 w 150"/>
                    <a:gd name="T19" fmla="*/ 75 h 165"/>
                    <a:gd name="T20" fmla="*/ 45 w 150"/>
                    <a:gd name="T21" fmla="*/ 75 h 165"/>
                    <a:gd name="T22" fmla="*/ 45 w 150"/>
                    <a:gd name="T23" fmla="*/ 90 h 165"/>
                    <a:gd name="T24" fmla="*/ 30 w 150"/>
                    <a:gd name="T25" fmla="*/ 105 h 165"/>
                    <a:gd name="T26" fmla="*/ 30 w 150"/>
                    <a:gd name="T27" fmla="*/ 135 h 165"/>
                    <a:gd name="T28" fmla="*/ 30 w 150"/>
                    <a:gd name="T29" fmla="*/ 150 h 165"/>
                    <a:gd name="T30" fmla="*/ 15 w 150"/>
                    <a:gd name="T31" fmla="*/ 165 h 165"/>
                    <a:gd name="T32" fmla="*/ 0 w 150"/>
                    <a:gd name="T33" fmla="*/ 165 h 165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</a:gdLst>
                  <a:ahLst/>
                  <a:cxnLst>
                    <a:cxn ang="T34">
                      <a:pos x="T0" y="T1"/>
                    </a:cxn>
                    <a:cxn ang="T35">
                      <a:pos x="T2" y="T3"/>
                    </a:cxn>
                    <a:cxn ang="T36">
                      <a:pos x="T4" y="T5"/>
                    </a:cxn>
                    <a:cxn ang="T37">
                      <a:pos x="T6" y="T7"/>
                    </a:cxn>
                    <a:cxn ang="T38">
                      <a:pos x="T8" y="T9"/>
                    </a:cxn>
                    <a:cxn ang="T39">
                      <a:pos x="T10" y="T11"/>
                    </a:cxn>
                    <a:cxn ang="T40">
                      <a:pos x="T12" y="T13"/>
                    </a:cxn>
                    <a:cxn ang="T41">
                      <a:pos x="T14" y="T15"/>
                    </a:cxn>
                    <a:cxn ang="T42">
                      <a:pos x="T16" y="T17"/>
                    </a:cxn>
                    <a:cxn ang="T43">
                      <a:pos x="T18" y="T19"/>
                    </a:cxn>
                    <a:cxn ang="T44">
                      <a:pos x="T20" y="T21"/>
                    </a:cxn>
                    <a:cxn ang="T45">
                      <a:pos x="T22" y="T23"/>
                    </a:cxn>
                    <a:cxn ang="T46">
                      <a:pos x="T24" y="T25"/>
                    </a:cxn>
                    <a:cxn ang="T47">
                      <a:pos x="T26" y="T27"/>
                    </a:cxn>
                    <a:cxn ang="T48">
                      <a:pos x="T28" y="T29"/>
                    </a:cxn>
                    <a:cxn ang="T49">
                      <a:pos x="T30" y="T31"/>
                    </a:cxn>
                    <a:cxn ang="T50">
                      <a:pos x="T32" y="T33"/>
                    </a:cxn>
                  </a:cxnLst>
                  <a:rect l="0" t="0" r="r" b="b"/>
                  <a:pathLst>
                    <a:path w="150" h="165">
                      <a:moveTo>
                        <a:pt x="150" y="0"/>
                      </a:moveTo>
                      <a:lnTo>
                        <a:pt x="120" y="15"/>
                      </a:lnTo>
                      <a:lnTo>
                        <a:pt x="105" y="30"/>
                      </a:lnTo>
                      <a:lnTo>
                        <a:pt x="120" y="30"/>
                      </a:lnTo>
                      <a:lnTo>
                        <a:pt x="105" y="60"/>
                      </a:lnTo>
                      <a:lnTo>
                        <a:pt x="75" y="90"/>
                      </a:lnTo>
                      <a:lnTo>
                        <a:pt x="45" y="105"/>
                      </a:lnTo>
                      <a:lnTo>
                        <a:pt x="45" y="90"/>
                      </a:lnTo>
                      <a:lnTo>
                        <a:pt x="15" y="75"/>
                      </a:lnTo>
                      <a:lnTo>
                        <a:pt x="45" y="75"/>
                      </a:lnTo>
                      <a:lnTo>
                        <a:pt x="45" y="90"/>
                      </a:lnTo>
                      <a:lnTo>
                        <a:pt x="30" y="105"/>
                      </a:lnTo>
                      <a:lnTo>
                        <a:pt x="30" y="135"/>
                      </a:lnTo>
                      <a:lnTo>
                        <a:pt x="30" y="150"/>
                      </a:lnTo>
                      <a:lnTo>
                        <a:pt x="15" y="165"/>
                      </a:lnTo>
                      <a:lnTo>
                        <a:pt x="0" y="165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313" name="Group 191"/>
              <xdr:cNvGrpSpPr>
                <a:grpSpLocks noChangeAspect="1"/>
              </xdr:cNvGrpSpPr>
            </xdr:nvGrpSpPr>
            <xdr:grpSpPr bwMode="auto">
              <a:xfrm>
                <a:off x="6735" y="4268"/>
                <a:ext cx="90" cy="150"/>
                <a:chOff x="6735" y="4268"/>
                <a:chExt cx="90" cy="150"/>
              </a:xfrm>
            </xdr:grpSpPr>
            <xdr:sp macro="" textlink="">
              <xdr:nvSpPr>
                <xdr:cNvPr id="321" name="Freeform 192"/>
                <xdr:cNvSpPr>
                  <a:spLocks noChangeAspect="1"/>
                </xdr:cNvSpPr>
              </xdr:nvSpPr>
              <xdr:spPr bwMode="auto">
                <a:xfrm>
                  <a:off x="6735" y="4268"/>
                  <a:ext cx="90" cy="150"/>
                </a:xfrm>
                <a:custGeom>
                  <a:avLst/>
                  <a:gdLst>
                    <a:gd name="T0" fmla="*/ 75 w 90"/>
                    <a:gd name="T1" fmla="*/ 0 h 150"/>
                    <a:gd name="T2" fmla="*/ 90 w 90"/>
                    <a:gd name="T3" fmla="*/ 15 h 150"/>
                    <a:gd name="T4" fmla="*/ 90 w 90"/>
                    <a:gd name="T5" fmla="*/ 45 h 150"/>
                    <a:gd name="T6" fmla="*/ 75 w 90"/>
                    <a:gd name="T7" fmla="*/ 60 h 150"/>
                    <a:gd name="T8" fmla="*/ 60 w 90"/>
                    <a:gd name="T9" fmla="*/ 60 h 150"/>
                    <a:gd name="T10" fmla="*/ 45 w 90"/>
                    <a:gd name="T11" fmla="*/ 75 h 150"/>
                    <a:gd name="T12" fmla="*/ 45 w 90"/>
                    <a:gd name="T13" fmla="*/ 90 h 150"/>
                    <a:gd name="T14" fmla="*/ 30 w 90"/>
                    <a:gd name="T15" fmla="*/ 105 h 150"/>
                    <a:gd name="T16" fmla="*/ 0 w 90"/>
                    <a:gd name="T17" fmla="*/ 120 h 150"/>
                    <a:gd name="T18" fmla="*/ 30 w 90"/>
                    <a:gd name="T19" fmla="*/ 105 h 150"/>
                    <a:gd name="T20" fmla="*/ 30 w 90"/>
                    <a:gd name="T21" fmla="*/ 135 h 150"/>
                    <a:gd name="T22" fmla="*/ 15 w 90"/>
                    <a:gd name="T23" fmla="*/ 150 h 150"/>
                    <a:gd name="T24" fmla="*/ 75 w 90"/>
                    <a:gd name="T25" fmla="*/ 0 h 150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0" t="0" r="r" b="b"/>
                  <a:pathLst>
                    <a:path w="90" h="150">
                      <a:moveTo>
                        <a:pt x="75" y="0"/>
                      </a:moveTo>
                      <a:lnTo>
                        <a:pt x="90" y="15"/>
                      </a:lnTo>
                      <a:lnTo>
                        <a:pt x="90" y="45"/>
                      </a:lnTo>
                      <a:lnTo>
                        <a:pt x="75" y="60"/>
                      </a:lnTo>
                      <a:lnTo>
                        <a:pt x="60" y="60"/>
                      </a:lnTo>
                      <a:lnTo>
                        <a:pt x="45" y="75"/>
                      </a:lnTo>
                      <a:lnTo>
                        <a:pt x="45" y="90"/>
                      </a:lnTo>
                      <a:lnTo>
                        <a:pt x="30" y="105"/>
                      </a:lnTo>
                      <a:lnTo>
                        <a:pt x="0" y="120"/>
                      </a:lnTo>
                      <a:lnTo>
                        <a:pt x="30" y="105"/>
                      </a:lnTo>
                      <a:lnTo>
                        <a:pt x="30" y="135"/>
                      </a:lnTo>
                      <a:lnTo>
                        <a:pt x="15" y="150"/>
                      </a:lnTo>
                      <a:lnTo>
                        <a:pt x="75" y="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322" name="Freeform 193"/>
                <xdr:cNvSpPr>
                  <a:spLocks noChangeAspect="1"/>
                </xdr:cNvSpPr>
              </xdr:nvSpPr>
              <xdr:spPr bwMode="auto">
                <a:xfrm>
                  <a:off x="6735" y="4268"/>
                  <a:ext cx="90" cy="150"/>
                </a:xfrm>
                <a:custGeom>
                  <a:avLst/>
                  <a:gdLst>
                    <a:gd name="T0" fmla="*/ 75 w 90"/>
                    <a:gd name="T1" fmla="*/ 0 h 150"/>
                    <a:gd name="T2" fmla="*/ 90 w 90"/>
                    <a:gd name="T3" fmla="*/ 15 h 150"/>
                    <a:gd name="T4" fmla="*/ 90 w 90"/>
                    <a:gd name="T5" fmla="*/ 45 h 150"/>
                    <a:gd name="T6" fmla="*/ 75 w 90"/>
                    <a:gd name="T7" fmla="*/ 60 h 150"/>
                    <a:gd name="T8" fmla="*/ 60 w 90"/>
                    <a:gd name="T9" fmla="*/ 60 h 150"/>
                    <a:gd name="T10" fmla="*/ 45 w 90"/>
                    <a:gd name="T11" fmla="*/ 75 h 150"/>
                    <a:gd name="T12" fmla="*/ 45 w 90"/>
                    <a:gd name="T13" fmla="*/ 90 h 150"/>
                    <a:gd name="T14" fmla="*/ 30 w 90"/>
                    <a:gd name="T15" fmla="*/ 105 h 150"/>
                    <a:gd name="T16" fmla="*/ 0 w 90"/>
                    <a:gd name="T17" fmla="*/ 120 h 150"/>
                    <a:gd name="T18" fmla="*/ 30 w 90"/>
                    <a:gd name="T19" fmla="*/ 105 h 150"/>
                    <a:gd name="T20" fmla="*/ 30 w 90"/>
                    <a:gd name="T21" fmla="*/ 135 h 150"/>
                    <a:gd name="T22" fmla="*/ 15 w 90"/>
                    <a:gd name="T23" fmla="*/ 150 h 150"/>
                    <a:gd name="T24" fmla="*/ 0 60000 65536"/>
                    <a:gd name="T25" fmla="*/ 0 60000 65536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</a:gdLst>
                  <a:ahLst/>
                  <a:cxnLst>
                    <a:cxn ang="T24">
                      <a:pos x="T0" y="T1"/>
                    </a:cxn>
                    <a:cxn ang="T25">
                      <a:pos x="T2" y="T3"/>
                    </a:cxn>
                    <a:cxn ang="T26">
                      <a:pos x="T4" y="T5"/>
                    </a:cxn>
                    <a:cxn ang="T27">
                      <a:pos x="T6" y="T7"/>
                    </a:cxn>
                    <a:cxn ang="T28">
                      <a:pos x="T8" y="T9"/>
                    </a:cxn>
                    <a:cxn ang="T29">
                      <a:pos x="T10" y="T11"/>
                    </a:cxn>
                    <a:cxn ang="T30">
                      <a:pos x="T12" y="T13"/>
                    </a:cxn>
                    <a:cxn ang="T31">
                      <a:pos x="T14" y="T15"/>
                    </a:cxn>
                    <a:cxn ang="T32">
                      <a:pos x="T16" y="T17"/>
                    </a:cxn>
                    <a:cxn ang="T33">
                      <a:pos x="T18" y="T19"/>
                    </a:cxn>
                    <a:cxn ang="T34">
                      <a:pos x="T20" y="T21"/>
                    </a:cxn>
                    <a:cxn ang="T35">
                      <a:pos x="T22" y="T23"/>
                    </a:cxn>
                  </a:cxnLst>
                  <a:rect l="0" t="0" r="r" b="b"/>
                  <a:pathLst>
                    <a:path w="90" h="150">
                      <a:moveTo>
                        <a:pt x="75" y="0"/>
                      </a:moveTo>
                      <a:lnTo>
                        <a:pt x="90" y="15"/>
                      </a:lnTo>
                      <a:lnTo>
                        <a:pt x="90" y="45"/>
                      </a:lnTo>
                      <a:lnTo>
                        <a:pt x="75" y="60"/>
                      </a:lnTo>
                      <a:lnTo>
                        <a:pt x="60" y="60"/>
                      </a:lnTo>
                      <a:lnTo>
                        <a:pt x="45" y="75"/>
                      </a:lnTo>
                      <a:lnTo>
                        <a:pt x="45" y="90"/>
                      </a:lnTo>
                      <a:lnTo>
                        <a:pt x="30" y="105"/>
                      </a:lnTo>
                      <a:lnTo>
                        <a:pt x="0" y="120"/>
                      </a:lnTo>
                      <a:lnTo>
                        <a:pt x="30" y="105"/>
                      </a:lnTo>
                      <a:lnTo>
                        <a:pt x="30" y="135"/>
                      </a:lnTo>
                      <a:lnTo>
                        <a:pt x="15" y="150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cxnSp macro="">
            <xdr:nvCxnSpPr>
              <xdr:cNvPr id="314" name="Line 194"/>
              <xdr:cNvCxnSpPr>
                <a:cxnSpLocks noChangeAspect="1" noChangeShapeType="1"/>
              </xdr:cNvCxnSpPr>
            </xdr:nvCxnSpPr>
            <xdr:spPr bwMode="auto">
              <a:xfrm>
                <a:off x="6735" y="4238"/>
                <a:ext cx="30" cy="15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315" name="Line 195"/>
              <xdr:cNvCxnSpPr>
                <a:cxnSpLocks noChangeAspect="1" noChangeShapeType="1"/>
              </xdr:cNvCxnSpPr>
            </xdr:nvCxnSpPr>
            <xdr:spPr bwMode="auto">
              <a:xfrm>
                <a:off x="6765" y="4208"/>
                <a:ext cx="15" cy="1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grpSp>
            <xdr:nvGrpSpPr>
              <xdr:cNvPr id="316" name="Group 196"/>
              <xdr:cNvGrpSpPr>
                <a:grpSpLocks noChangeAspect="1"/>
              </xdr:cNvGrpSpPr>
            </xdr:nvGrpSpPr>
            <xdr:grpSpPr bwMode="auto">
              <a:xfrm>
                <a:off x="6930" y="4298"/>
                <a:ext cx="30" cy="30"/>
                <a:chOff x="6930" y="4298"/>
                <a:chExt cx="30" cy="30"/>
              </a:xfrm>
            </xdr:grpSpPr>
            <xdr:sp macro="" textlink="">
              <xdr:nvSpPr>
                <xdr:cNvPr id="319" name="Freeform 197"/>
                <xdr:cNvSpPr>
                  <a:spLocks noChangeAspect="1"/>
                </xdr:cNvSpPr>
              </xdr:nvSpPr>
              <xdr:spPr bwMode="auto">
                <a:xfrm>
                  <a:off x="6930" y="4298"/>
                  <a:ext cx="30" cy="30"/>
                </a:xfrm>
                <a:custGeom>
                  <a:avLst/>
                  <a:gdLst>
                    <a:gd name="T0" fmla="*/ 0 w 30"/>
                    <a:gd name="T1" fmla="*/ 30 h 30"/>
                    <a:gd name="T2" fmla="*/ 30 w 30"/>
                    <a:gd name="T3" fmla="*/ 0 h 30"/>
                    <a:gd name="T4" fmla="*/ 0 w 30"/>
                    <a:gd name="T5" fmla="*/ 30 h 30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30" h="30">
                      <a:moveTo>
                        <a:pt x="0" y="30"/>
                      </a:moveTo>
                      <a:lnTo>
                        <a:pt x="30" y="0"/>
                      </a:lnTo>
                      <a:lnTo>
                        <a:pt x="0" y="3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cxnSp macro="">
              <xdr:nvCxnSpPr>
                <xdr:cNvPr id="320" name="Line 198"/>
                <xdr:cNvCxnSpPr>
                  <a:cxnSpLocks noChangeAspect="1" noChangeShapeType="1"/>
                </xdr:cNvCxnSpPr>
              </xdr:nvCxnSpPr>
              <xdr:spPr bwMode="auto">
                <a:xfrm flipV="1">
                  <a:off x="6930" y="4298"/>
                  <a:ext cx="30" cy="30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  <xdr:sp macro="" textlink="">
            <xdr:nvSpPr>
              <xdr:cNvPr id="317" name="Freeform 199"/>
              <xdr:cNvSpPr>
                <a:spLocks noChangeAspect="1"/>
              </xdr:cNvSpPr>
            </xdr:nvSpPr>
            <xdr:spPr bwMode="auto">
              <a:xfrm>
                <a:off x="6720" y="4298"/>
                <a:ext cx="45" cy="135"/>
              </a:xfrm>
              <a:custGeom>
                <a:avLst/>
                <a:gdLst>
                  <a:gd name="T0" fmla="*/ 0 w 45"/>
                  <a:gd name="T1" fmla="*/ 135 h 135"/>
                  <a:gd name="T2" fmla="*/ 0 w 45"/>
                  <a:gd name="T3" fmla="*/ 90 h 135"/>
                  <a:gd name="T4" fmla="*/ 0 w 45"/>
                  <a:gd name="T5" fmla="*/ 60 h 135"/>
                  <a:gd name="T6" fmla="*/ 15 w 45"/>
                  <a:gd name="T7" fmla="*/ 45 h 135"/>
                  <a:gd name="T8" fmla="*/ 30 w 45"/>
                  <a:gd name="T9" fmla="*/ 30 h 135"/>
                  <a:gd name="T10" fmla="*/ 30 w 45"/>
                  <a:gd name="T11" fmla="*/ 15 h 135"/>
                  <a:gd name="T12" fmla="*/ 45 w 45"/>
                  <a:gd name="T13" fmla="*/ 0 h 135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0" t="0" r="r" b="b"/>
                <a:pathLst>
                  <a:path w="45" h="135">
                    <a:moveTo>
                      <a:pt x="0" y="135"/>
                    </a:moveTo>
                    <a:lnTo>
                      <a:pt x="0" y="90"/>
                    </a:lnTo>
                    <a:lnTo>
                      <a:pt x="0" y="60"/>
                    </a:lnTo>
                    <a:lnTo>
                      <a:pt x="15" y="45"/>
                    </a:lnTo>
                    <a:lnTo>
                      <a:pt x="30" y="30"/>
                    </a:lnTo>
                    <a:lnTo>
                      <a:pt x="30" y="15"/>
                    </a:lnTo>
                    <a:lnTo>
                      <a:pt x="45" y="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18" name="Freeform 200"/>
              <xdr:cNvSpPr>
                <a:spLocks noChangeAspect="1"/>
              </xdr:cNvSpPr>
            </xdr:nvSpPr>
            <xdr:spPr bwMode="auto">
              <a:xfrm>
                <a:off x="6735" y="4373"/>
                <a:ext cx="75" cy="60"/>
              </a:xfrm>
              <a:custGeom>
                <a:avLst/>
                <a:gdLst>
                  <a:gd name="T0" fmla="*/ 30 w 75"/>
                  <a:gd name="T1" fmla="*/ 0 h 60"/>
                  <a:gd name="T2" fmla="*/ 0 w 75"/>
                  <a:gd name="T3" fmla="*/ 60 h 60"/>
                  <a:gd name="T4" fmla="*/ 75 w 75"/>
                  <a:gd name="T5" fmla="*/ 60 h 60"/>
                  <a:gd name="T6" fmla="*/ 75 w 75"/>
                  <a:gd name="T7" fmla="*/ 0 h 60"/>
                  <a:gd name="T8" fmla="*/ 30 w 75"/>
                  <a:gd name="T9" fmla="*/ 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60">
                    <a:moveTo>
                      <a:pt x="30" y="0"/>
                    </a:moveTo>
                    <a:lnTo>
                      <a:pt x="0" y="60"/>
                    </a:lnTo>
                    <a:lnTo>
                      <a:pt x="75" y="60"/>
                    </a:lnTo>
                    <a:lnTo>
                      <a:pt x="75" y="0"/>
                    </a:lnTo>
                    <a:lnTo>
                      <a:pt x="30" y="0"/>
                    </a:ln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83" name="Group 201"/>
            <xdr:cNvGrpSpPr>
              <a:grpSpLocks noChangeAspect="1"/>
            </xdr:cNvGrpSpPr>
          </xdr:nvGrpSpPr>
          <xdr:grpSpPr bwMode="auto">
            <a:xfrm>
              <a:off x="6585" y="4103"/>
              <a:ext cx="465" cy="315"/>
              <a:chOff x="6585" y="4103"/>
              <a:chExt cx="465" cy="315"/>
            </a:xfrm>
          </xdr:grpSpPr>
          <xdr:grpSp>
            <xdr:nvGrpSpPr>
              <xdr:cNvPr id="284" name="Group 202"/>
              <xdr:cNvGrpSpPr>
                <a:grpSpLocks noChangeAspect="1"/>
              </xdr:cNvGrpSpPr>
            </xdr:nvGrpSpPr>
            <xdr:grpSpPr bwMode="auto">
              <a:xfrm>
                <a:off x="6585" y="4103"/>
                <a:ext cx="465" cy="315"/>
                <a:chOff x="6585" y="4103"/>
                <a:chExt cx="465" cy="315"/>
              </a:xfrm>
            </xdr:grpSpPr>
            <xdr:sp macro="" textlink="">
              <xdr:nvSpPr>
                <xdr:cNvPr id="307" name="Freeform 203"/>
                <xdr:cNvSpPr>
                  <a:spLocks noChangeAspect="1"/>
                </xdr:cNvSpPr>
              </xdr:nvSpPr>
              <xdr:spPr bwMode="auto">
                <a:xfrm>
                  <a:off x="6585" y="4103"/>
                  <a:ext cx="465" cy="315"/>
                </a:xfrm>
                <a:custGeom>
                  <a:avLst/>
                  <a:gdLst>
                    <a:gd name="T0" fmla="*/ 0 w 465"/>
                    <a:gd name="T1" fmla="*/ 300 h 315"/>
                    <a:gd name="T2" fmla="*/ 0 w 465"/>
                    <a:gd name="T3" fmla="*/ 285 h 315"/>
                    <a:gd name="T4" fmla="*/ 0 w 465"/>
                    <a:gd name="T5" fmla="*/ 270 h 315"/>
                    <a:gd name="T6" fmla="*/ 15 w 465"/>
                    <a:gd name="T7" fmla="*/ 270 h 315"/>
                    <a:gd name="T8" fmla="*/ 15 w 465"/>
                    <a:gd name="T9" fmla="*/ 240 h 315"/>
                    <a:gd name="T10" fmla="*/ 30 w 465"/>
                    <a:gd name="T11" fmla="*/ 240 h 315"/>
                    <a:gd name="T12" fmla="*/ 30 w 465"/>
                    <a:gd name="T13" fmla="*/ 210 h 315"/>
                    <a:gd name="T14" fmla="*/ 45 w 465"/>
                    <a:gd name="T15" fmla="*/ 210 h 315"/>
                    <a:gd name="T16" fmla="*/ 45 w 465"/>
                    <a:gd name="T17" fmla="*/ 195 h 315"/>
                    <a:gd name="T18" fmla="*/ 45 w 465"/>
                    <a:gd name="T19" fmla="*/ 165 h 315"/>
                    <a:gd name="T20" fmla="*/ 60 w 465"/>
                    <a:gd name="T21" fmla="*/ 165 h 315"/>
                    <a:gd name="T22" fmla="*/ 45 w 465"/>
                    <a:gd name="T23" fmla="*/ 135 h 315"/>
                    <a:gd name="T24" fmla="*/ 75 w 465"/>
                    <a:gd name="T25" fmla="*/ 135 h 315"/>
                    <a:gd name="T26" fmla="*/ 75 w 465"/>
                    <a:gd name="T27" fmla="*/ 120 h 315"/>
                    <a:gd name="T28" fmla="*/ 90 w 465"/>
                    <a:gd name="T29" fmla="*/ 120 h 315"/>
                    <a:gd name="T30" fmla="*/ 105 w 465"/>
                    <a:gd name="T31" fmla="*/ 105 h 315"/>
                    <a:gd name="T32" fmla="*/ 120 w 465"/>
                    <a:gd name="T33" fmla="*/ 105 h 315"/>
                    <a:gd name="T34" fmla="*/ 150 w 465"/>
                    <a:gd name="T35" fmla="*/ 105 h 315"/>
                    <a:gd name="T36" fmla="*/ 150 w 465"/>
                    <a:gd name="T37" fmla="*/ 75 h 315"/>
                    <a:gd name="T38" fmla="*/ 150 w 465"/>
                    <a:gd name="T39" fmla="*/ 60 h 315"/>
                    <a:gd name="T40" fmla="*/ 165 w 465"/>
                    <a:gd name="T41" fmla="*/ 60 h 315"/>
                    <a:gd name="T42" fmla="*/ 180 w 465"/>
                    <a:gd name="T43" fmla="*/ 45 h 315"/>
                    <a:gd name="T44" fmla="*/ 180 w 465"/>
                    <a:gd name="T45" fmla="*/ 45 h 315"/>
                    <a:gd name="T46" fmla="*/ 210 w 465"/>
                    <a:gd name="T47" fmla="*/ 45 h 315"/>
                    <a:gd name="T48" fmla="*/ 240 w 465"/>
                    <a:gd name="T49" fmla="*/ 30 h 315"/>
                    <a:gd name="T50" fmla="*/ 285 w 465"/>
                    <a:gd name="T51" fmla="*/ 30 h 315"/>
                    <a:gd name="T52" fmla="*/ 285 w 465"/>
                    <a:gd name="T53" fmla="*/ 15 h 315"/>
                    <a:gd name="T54" fmla="*/ 315 w 465"/>
                    <a:gd name="T55" fmla="*/ 15 h 315"/>
                    <a:gd name="T56" fmla="*/ 330 w 465"/>
                    <a:gd name="T57" fmla="*/ 0 h 315"/>
                    <a:gd name="T58" fmla="*/ 435 w 465"/>
                    <a:gd name="T59" fmla="*/ 0 h 315"/>
                    <a:gd name="T60" fmla="*/ 435 w 465"/>
                    <a:gd name="T61" fmla="*/ 15 h 315"/>
                    <a:gd name="T62" fmla="*/ 465 w 465"/>
                    <a:gd name="T63" fmla="*/ 30 h 315"/>
                    <a:gd name="T64" fmla="*/ 465 w 465"/>
                    <a:gd name="T65" fmla="*/ 45 h 315"/>
                    <a:gd name="T66" fmla="*/ 465 w 465"/>
                    <a:gd name="T67" fmla="*/ 150 h 315"/>
                    <a:gd name="T68" fmla="*/ 450 w 465"/>
                    <a:gd name="T69" fmla="*/ 150 h 315"/>
                    <a:gd name="T70" fmla="*/ 450 w 465"/>
                    <a:gd name="T71" fmla="*/ 165 h 315"/>
                    <a:gd name="T72" fmla="*/ 405 w 465"/>
                    <a:gd name="T73" fmla="*/ 165 h 315"/>
                    <a:gd name="T74" fmla="*/ 405 w 465"/>
                    <a:gd name="T75" fmla="*/ 180 h 315"/>
                    <a:gd name="T76" fmla="*/ 390 w 465"/>
                    <a:gd name="T77" fmla="*/ 195 h 315"/>
                    <a:gd name="T78" fmla="*/ 375 w 465"/>
                    <a:gd name="T79" fmla="*/ 195 h 315"/>
                    <a:gd name="T80" fmla="*/ 375 w 465"/>
                    <a:gd name="T81" fmla="*/ 225 h 315"/>
                    <a:gd name="T82" fmla="*/ 345 w 465"/>
                    <a:gd name="T83" fmla="*/ 225 h 315"/>
                    <a:gd name="T84" fmla="*/ 330 w 465"/>
                    <a:gd name="T85" fmla="*/ 240 h 315"/>
                    <a:gd name="T86" fmla="*/ 315 w 465"/>
                    <a:gd name="T87" fmla="*/ 240 h 315"/>
                    <a:gd name="T88" fmla="*/ 300 w 465"/>
                    <a:gd name="T89" fmla="*/ 255 h 315"/>
                    <a:gd name="T90" fmla="*/ 270 w 465"/>
                    <a:gd name="T91" fmla="*/ 255 h 315"/>
                    <a:gd name="T92" fmla="*/ 255 w 465"/>
                    <a:gd name="T93" fmla="*/ 270 h 315"/>
                    <a:gd name="T94" fmla="*/ 240 w 465"/>
                    <a:gd name="T95" fmla="*/ 300 h 315"/>
                    <a:gd name="T96" fmla="*/ 225 w 465"/>
                    <a:gd name="T97" fmla="*/ 285 h 315"/>
                    <a:gd name="T98" fmla="*/ 225 w 465"/>
                    <a:gd name="T99" fmla="*/ 315 h 315"/>
                    <a:gd name="T100" fmla="*/ 15 w 465"/>
                    <a:gd name="T101" fmla="*/ 315 h 315"/>
                    <a:gd name="T102" fmla="*/ 0 w 465"/>
                    <a:gd name="T103" fmla="*/ 300 h 315"/>
                    <a:gd name="T104" fmla="*/ 0 60000 65536"/>
                    <a:gd name="T105" fmla="*/ 0 60000 65536"/>
                    <a:gd name="T106" fmla="*/ 0 60000 65536"/>
                    <a:gd name="T107" fmla="*/ 0 60000 65536"/>
                    <a:gd name="T108" fmla="*/ 0 60000 65536"/>
                    <a:gd name="T109" fmla="*/ 0 60000 65536"/>
                    <a:gd name="T110" fmla="*/ 0 60000 65536"/>
                    <a:gd name="T111" fmla="*/ 0 60000 65536"/>
                    <a:gd name="T112" fmla="*/ 0 60000 65536"/>
                    <a:gd name="T113" fmla="*/ 0 60000 65536"/>
                    <a:gd name="T114" fmla="*/ 0 60000 65536"/>
                    <a:gd name="T115" fmla="*/ 0 60000 65536"/>
                    <a:gd name="T116" fmla="*/ 0 60000 65536"/>
                    <a:gd name="T117" fmla="*/ 0 60000 65536"/>
                    <a:gd name="T118" fmla="*/ 0 60000 65536"/>
                    <a:gd name="T119" fmla="*/ 0 60000 65536"/>
                    <a:gd name="T120" fmla="*/ 0 60000 65536"/>
                    <a:gd name="T121" fmla="*/ 0 60000 65536"/>
                    <a:gd name="T122" fmla="*/ 0 60000 65536"/>
                    <a:gd name="T123" fmla="*/ 0 60000 65536"/>
                    <a:gd name="T124" fmla="*/ 0 60000 65536"/>
                    <a:gd name="T125" fmla="*/ 0 60000 65536"/>
                    <a:gd name="T126" fmla="*/ 0 60000 65536"/>
                    <a:gd name="T127" fmla="*/ 0 60000 65536"/>
                    <a:gd name="T128" fmla="*/ 0 60000 65536"/>
                    <a:gd name="T129" fmla="*/ 0 60000 65536"/>
                    <a:gd name="T130" fmla="*/ 0 60000 65536"/>
                    <a:gd name="T131" fmla="*/ 0 60000 65536"/>
                    <a:gd name="T132" fmla="*/ 0 60000 65536"/>
                    <a:gd name="T133" fmla="*/ 0 60000 65536"/>
                    <a:gd name="T134" fmla="*/ 0 60000 65536"/>
                    <a:gd name="T135" fmla="*/ 0 60000 65536"/>
                    <a:gd name="T136" fmla="*/ 0 60000 65536"/>
                    <a:gd name="T137" fmla="*/ 0 60000 65536"/>
                    <a:gd name="T138" fmla="*/ 0 60000 65536"/>
                    <a:gd name="T139" fmla="*/ 0 60000 65536"/>
                    <a:gd name="T140" fmla="*/ 0 60000 65536"/>
                    <a:gd name="T141" fmla="*/ 0 60000 65536"/>
                    <a:gd name="T142" fmla="*/ 0 60000 65536"/>
                    <a:gd name="T143" fmla="*/ 0 60000 65536"/>
                    <a:gd name="T144" fmla="*/ 0 60000 65536"/>
                    <a:gd name="T145" fmla="*/ 0 60000 65536"/>
                    <a:gd name="T146" fmla="*/ 0 60000 65536"/>
                    <a:gd name="T147" fmla="*/ 0 60000 65536"/>
                    <a:gd name="T148" fmla="*/ 0 60000 65536"/>
                    <a:gd name="T149" fmla="*/ 0 60000 65536"/>
                    <a:gd name="T150" fmla="*/ 0 60000 65536"/>
                    <a:gd name="T151" fmla="*/ 0 60000 65536"/>
                    <a:gd name="T152" fmla="*/ 0 60000 65536"/>
                    <a:gd name="T153" fmla="*/ 0 60000 65536"/>
                    <a:gd name="T154" fmla="*/ 0 60000 65536"/>
                    <a:gd name="T155" fmla="*/ 0 60000 65536"/>
                  </a:gdLst>
                  <a:ahLst/>
                  <a:cxnLst>
                    <a:cxn ang="T104">
                      <a:pos x="T0" y="T1"/>
                    </a:cxn>
                    <a:cxn ang="T105">
                      <a:pos x="T2" y="T3"/>
                    </a:cxn>
                    <a:cxn ang="T106">
                      <a:pos x="T4" y="T5"/>
                    </a:cxn>
                    <a:cxn ang="T107">
                      <a:pos x="T6" y="T7"/>
                    </a:cxn>
                    <a:cxn ang="T108">
                      <a:pos x="T8" y="T9"/>
                    </a:cxn>
                    <a:cxn ang="T109">
                      <a:pos x="T10" y="T11"/>
                    </a:cxn>
                    <a:cxn ang="T110">
                      <a:pos x="T12" y="T13"/>
                    </a:cxn>
                    <a:cxn ang="T111">
                      <a:pos x="T14" y="T15"/>
                    </a:cxn>
                    <a:cxn ang="T112">
                      <a:pos x="T16" y="T17"/>
                    </a:cxn>
                    <a:cxn ang="T113">
                      <a:pos x="T18" y="T19"/>
                    </a:cxn>
                    <a:cxn ang="T114">
                      <a:pos x="T20" y="T21"/>
                    </a:cxn>
                    <a:cxn ang="T115">
                      <a:pos x="T22" y="T23"/>
                    </a:cxn>
                    <a:cxn ang="T116">
                      <a:pos x="T24" y="T25"/>
                    </a:cxn>
                    <a:cxn ang="T117">
                      <a:pos x="T26" y="T27"/>
                    </a:cxn>
                    <a:cxn ang="T118">
                      <a:pos x="T28" y="T29"/>
                    </a:cxn>
                    <a:cxn ang="T119">
                      <a:pos x="T30" y="T31"/>
                    </a:cxn>
                    <a:cxn ang="T120">
                      <a:pos x="T32" y="T33"/>
                    </a:cxn>
                    <a:cxn ang="T121">
                      <a:pos x="T34" y="T35"/>
                    </a:cxn>
                    <a:cxn ang="T122">
                      <a:pos x="T36" y="T37"/>
                    </a:cxn>
                    <a:cxn ang="T123">
                      <a:pos x="T38" y="T39"/>
                    </a:cxn>
                    <a:cxn ang="T124">
                      <a:pos x="T40" y="T41"/>
                    </a:cxn>
                    <a:cxn ang="T125">
                      <a:pos x="T42" y="T43"/>
                    </a:cxn>
                    <a:cxn ang="T126">
                      <a:pos x="T44" y="T45"/>
                    </a:cxn>
                    <a:cxn ang="T127">
                      <a:pos x="T46" y="T47"/>
                    </a:cxn>
                    <a:cxn ang="T128">
                      <a:pos x="T48" y="T49"/>
                    </a:cxn>
                    <a:cxn ang="T129">
                      <a:pos x="T50" y="T51"/>
                    </a:cxn>
                    <a:cxn ang="T130">
                      <a:pos x="T52" y="T53"/>
                    </a:cxn>
                    <a:cxn ang="T131">
                      <a:pos x="T54" y="T55"/>
                    </a:cxn>
                    <a:cxn ang="T132">
                      <a:pos x="T56" y="T57"/>
                    </a:cxn>
                    <a:cxn ang="T133">
                      <a:pos x="T58" y="T59"/>
                    </a:cxn>
                    <a:cxn ang="T134">
                      <a:pos x="T60" y="T61"/>
                    </a:cxn>
                    <a:cxn ang="T135">
                      <a:pos x="T62" y="T63"/>
                    </a:cxn>
                    <a:cxn ang="T136">
                      <a:pos x="T64" y="T65"/>
                    </a:cxn>
                    <a:cxn ang="T137">
                      <a:pos x="T66" y="T67"/>
                    </a:cxn>
                    <a:cxn ang="T138">
                      <a:pos x="T68" y="T69"/>
                    </a:cxn>
                    <a:cxn ang="T139">
                      <a:pos x="T70" y="T71"/>
                    </a:cxn>
                    <a:cxn ang="T140">
                      <a:pos x="T72" y="T73"/>
                    </a:cxn>
                    <a:cxn ang="T141">
                      <a:pos x="T74" y="T75"/>
                    </a:cxn>
                    <a:cxn ang="T142">
                      <a:pos x="T76" y="T77"/>
                    </a:cxn>
                    <a:cxn ang="T143">
                      <a:pos x="T78" y="T79"/>
                    </a:cxn>
                    <a:cxn ang="T144">
                      <a:pos x="T80" y="T81"/>
                    </a:cxn>
                    <a:cxn ang="T145">
                      <a:pos x="T82" y="T83"/>
                    </a:cxn>
                    <a:cxn ang="T146">
                      <a:pos x="T84" y="T85"/>
                    </a:cxn>
                    <a:cxn ang="T147">
                      <a:pos x="T86" y="T87"/>
                    </a:cxn>
                    <a:cxn ang="T148">
                      <a:pos x="T88" y="T89"/>
                    </a:cxn>
                    <a:cxn ang="T149">
                      <a:pos x="T90" y="T91"/>
                    </a:cxn>
                    <a:cxn ang="T150">
                      <a:pos x="T92" y="T93"/>
                    </a:cxn>
                    <a:cxn ang="T151">
                      <a:pos x="T94" y="T95"/>
                    </a:cxn>
                    <a:cxn ang="T152">
                      <a:pos x="T96" y="T97"/>
                    </a:cxn>
                    <a:cxn ang="T153">
                      <a:pos x="T98" y="T99"/>
                    </a:cxn>
                    <a:cxn ang="T154">
                      <a:pos x="T100" y="T101"/>
                    </a:cxn>
                    <a:cxn ang="T155">
                      <a:pos x="T102" y="T103"/>
                    </a:cxn>
                  </a:cxnLst>
                  <a:rect l="0" t="0" r="r" b="b"/>
                  <a:pathLst>
                    <a:path w="465" h="315">
                      <a:moveTo>
                        <a:pt x="0" y="300"/>
                      </a:moveTo>
                      <a:lnTo>
                        <a:pt x="0" y="285"/>
                      </a:lnTo>
                      <a:lnTo>
                        <a:pt x="0" y="270"/>
                      </a:lnTo>
                      <a:lnTo>
                        <a:pt x="15" y="270"/>
                      </a:lnTo>
                      <a:lnTo>
                        <a:pt x="15" y="240"/>
                      </a:lnTo>
                      <a:lnTo>
                        <a:pt x="30" y="240"/>
                      </a:lnTo>
                      <a:lnTo>
                        <a:pt x="30" y="210"/>
                      </a:lnTo>
                      <a:lnTo>
                        <a:pt x="45" y="210"/>
                      </a:lnTo>
                      <a:lnTo>
                        <a:pt x="45" y="195"/>
                      </a:lnTo>
                      <a:lnTo>
                        <a:pt x="45" y="165"/>
                      </a:lnTo>
                      <a:lnTo>
                        <a:pt x="60" y="165"/>
                      </a:lnTo>
                      <a:lnTo>
                        <a:pt x="45" y="135"/>
                      </a:lnTo>
                      <a:lnTo>
                        <a:pt x="75" y="135"/>
                      </a:lnTo>
                      <a:lnTo>
                        <a:pt x="75" y="120"/>
                      </a:lnTo>
                      <a:lnTo>
                        <a:pt x="90" y="120"/>
                      </a:lnTo>
                      <a:lnTo>
                        <a:pt x="105" y="105"/>
                      </a:lnTo>
                      <a:lnTo>
                        <a:pt x="120" y="105"/>
                      </a:lnTo>
                      <a:lnTo>
                        <a:pt x="150" y="105"/>
                      </a:lnTo>
                      <a:lnTo>
                        <a:pt x="150" y="75"/>
                      </a:lnTo>
                      <a:lnTo>
                        <a:pt x="150" y="60"/>
                      </a:lnTo>
                      <a:lnTo>
                        <a:pt x="165" y="60"/>
                      </a:lnTo>
                      <a:lnTo>
                        <a:pt x="180" y="45"/>
                      </a:lnTo>
                      <a:lnTo>
                        <a:pt x="210" y="45"/>
                      </a:lnTo>
                      <a:lnTo>
                        <a:pt x="240" y="30"/>
                      </a:lnTo>
                      <a:lnTo>
                        <a:pt x="285" y="30"/>
                      </a:lnTo>
                      <a:lnTo>
                        <a:pt x="285" y="15"/>
                      </a:lnTo>
                      <a:lnTo>
                        <a:pt x="315" y="15"/>
                      </a:lnTo>
                      <a:lnTo>
                        <a:pt x="330" y="0"/>
                      </a:lnTo>
                      <a:lnTo>
                        <a:pt x="435" y="0"/>
                      </a:lnTo>
                      <a:lnTo>
                        <a:pt x="435" y="15"/>
                      </a:lnTo>
                      <a:lnTo>
                        <a:pt x="465" y="30"/>
                      </a:lnTo>
                      <a:lnTo>
                        <a:pt x="465" y="45"/>
                      </a:lnTo>
                      <a:lnTo>
                        <a:pt x="465" y="150"/>
                      </a:lnTo>
                      <a:lnTo>
                        <a:pt x="450" y="150"/>
                      </a:lnTo>
                      <a:lnTo>
                        <a:pt x="450" y="165"/>
                      </a:lnTo>
                      <a:lnTo>
                        <a:pt x="405" y="165"/>
                      </a:lnTo>
                      <a:lnTo>
                        <a:pt x="405" y="180"/>
                      </a:lnTo>
                      <a:lnTo>
                        <a:pt x="390" y="195"/>
                      </a:lnTo>
                      <a:lnTo>
                        <a:pt x="375" y="195"/>
                      </a:lnTo>
                      <a:lnTo>
                        <a:pt x="375" y="225"/>
                      </a:lnTo>
                      <a:lnTo>
                        <a:pt x="345" y="225"/>
                      </a:lnTo>
                      <a:lnTo>
                        <a:pt x="330" y="240"/>
                      </a:lnTo>
                      <a:lnTo>
                        <a:pt x="315" y="240"/>
                      </a:lnTo>
                      <a:lnTo>
                        <a:pt x="300" y="255"/>
                      </a:lnTo>
                      <a:lnTo>
                        <a:pt x="270" y="255"/>
                      </a:lnTo>
                      <a:lnTo>
                        <a:pt x="255" y="270"/>
                      </a:lnTo>
                      <a:lnTo>
                        <a:pt x="240" y="300"/>
                      </a:lnTo>
                      <a:lnTo>
                        <a:pt x="225" y="285"/>
                      </a:lnTo>
                      <a:lnTo>
                        <a:pt x="225" y="315"/>
                      </a:lnTo>
                      <a:lnTo>
                        <a:pt x="15" y="315"/>
                      </a:lnTo>
                      <a:lnTo>
                        <a:pt x="0" y="30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308" name="Freeform 204"/>
                <xdr:cNvSpPr>
                  <a:spLocks noChangeAspect="1"/>
                </xdr:cNvSpPr>
              </xdr:nvSpPr>
              <xdr:spPr bwMode="auto">
                <a:xfrm>
                  <a:off x="6585" y="4103"/>
                  <a:ext cx="465" cy="315"/>
                </a:xfrm>
                <a:custGeom>
                  <a:avLst/>
                  <a:gdLst>
                    <a:gd name="T0" fmla="*/ 0 w 465"/>
                    <a:gd name="T1" fmla="*/ 300 h 315"/>
                    <a:gd name="T2" fmla="*/ 0 w 465"/>
                    <a:gd name="T3" fmla="*/ 285 h 315"/>
                    <a:gd name="T4" fmla="*/ 0 w 465"/>
                    <a:gd name="T5" fmla="*/ 270 h 315"/>
                    <a:gd name="T6" fmla="*/ 15 w 465"/>
                    <a:gd name="T7" fmla="*/ 270 h 315"/>
                    <a:gd name="T8" fmla="*/ 15 w 465"/>
                    <a:gd name="T9" fmla="*/ 240 h 315"/>
                    <a:gd name="T10" fmla="*/ 30 w 465"/>
                    <a:gd name="T11" fmla="*/ 240 h 315"/>
                    <a:gd name="T12" fmla="*/ 30 w 465"/>
                    <a:gd name="T13" fmla="*/ 210 h 315"/>
                    <a:gd name="T14" fmla="*/ 45 w 465"/>
                    <a:gd name="T15" fmla="*/ 210 h 315"/>
                    <a:gd name="T16" fmla="*/ 45 w 465"/>
                    <a:gd name="T17" fmla="*/ 195 h 315"/>
                    <a:gd name="T18" fmla="*/ 45 w 465"/>
                    <a:gd name="T19" fmla="*/ 165 h 315"/>
                    <a:gd name="T20" fmla="*/ 60 w 465"/>
                    <a:gd name="T21" fmla="*/ 165 h 315"/>
                    <a:gd name="T22" fmla="*/ 45 w 465"/>
                    <a:gd name="T23" fmla="*/ 135 h 315"/>
                    <a:gd name="T24" fmla="*/ 75 w 465"/>
                    <a:gd name="T25" fmla="*/ 135 h 315"/>
                    <a:gd name="T26" fmla="*/ 75 w 465"/>
                    <a:gd name="T27" fmla="*/ 120 h 315"/>
                    <a:gd name="T28" fmla="*/ 90 w 465"/>
                    <a:gd name="T29" fmla="*/ 120 h 315"/>
                    <a:gd name="T30" fmla="*/ 105 w 465"/>
                    <a:gd name="T31" fmla="*/ 105 h 315"/>
                    <a:gd name="T32" fmla="*/ 120 w 465"/>
                    <a:gd name="T33" fmla="*/ 105 h 315"/>
                    <a:gd name="T34" fmla="*/ 150 w 465"/>
                    <a:gd name="T35" fmla="*/ 105 h 315"/>
                    <a:gd name="T36" fmla="*/ 150 w 465"/>
                    <a:gd name="T37" fmla="*/ 75 h 315"/>
                    <a:gd name="T38" fmla="*/ 150 w 465"/>
                    <a:gd name="T39" fmla="*/ 60 h 315"/>
                    <a:gd name="T40" fmla="*/ 165 w 465"/>
                    <a:gd name="T41" fmla="*/ 60 h 315"/>
                    <a:gd name="T42" fmla="*/ 180 w 465"/>
                    <a:gd name="T43" fmla="*/ 45 h 315"/>
                    <a:gd name="T44" fmla="*/ 180 w 465"/>
                    <a:gd name="T45" fmla="*/ 45 h 315"/>
                    <a:gd name="T46" fmla="*/ 210 w 465"/>
                    <a:gd name="T47" fmla="*/ 45 h 315"/>
                    <a:gd name="T48" fmla="*/ 240 w 465"/>
                    <a:gd name="T49" fmla="*/ 30 h 315"/>
                    <a:gd name="T50" fmla="*/ 285 w 465"/>
                    <a:gd name="T51" fmla="*/ 30 h 315"/>
                    <a:gd name="T52" fmla="*/ 285 w 465"/>
                    <a:gd name="T53" fmla="*/ 15 h 315"/>
                    <a:gd name="T54" fmla="*/ 315 w 465"/>
                    <a:gd name="T55" fmla="*/ 15 h 315"/>
                    <a:gd name="T56" fmla="*/ 330 w 465"/>
                    <a:gd name="T57" fmla="*/ 0 h 315"/>
                    <a:gd name="T58" fmla="*/ 435 w 465"/>
                    <a:gd name="T59" fmla="*/ 0 h 315"/>
                    <a:gd name="T60" fmla="*/ 435 w 465"/>
                    <a:gd name="T61" fmla="*/ 15 h 315"/>
                    <a:gd name="T62" fmla="*/ 465 w 465"/>
                    <a:gd name="T63" fmla="*/ 30 h 315"/>
                    <a:gd name="T64" fmla="*/ 465 w 465"/>
                    <a:gd name="T65" fmla="*/ 45 h 315"/>
                    <a:gd name="T66" fmla="*/ 465 w 465"/>
                    <a:gd name="T67" fmla="*/ 150 h 315"/>
                    <a:gd name="T68" fmla="*/ 450 w 465"/>
                    <a:gd name="T69" fmla="*/ 150 h 315"/>
                    <a:gd name="T70" fmla="*/ 450 w 465"/>
                    <a:gd name="T71" fmla="*/ 165 h 315"/>
                    <a:gd name="T72" fmla="*/ 405 w 465"/>
                    <a:gd name="T73" fmla="*/ 165 h 315"/>
                    <a:gd name="T74" fmla="*/ 405 w 465"/>
                    <a:gd name="T75" fmla="*/ 180 h 315"/>
                    <a:gd name="T76" fmla="*/ 390 w 465"/>
                    <a:gd name="T77" fmla="*/ 195 h 315"/>
                    <a:gd name="T78" fmla="*/ 375 w 465"/>
                    <a:gd name="T79" fmla="*/ 195 h 315"/>
                    <a:gd name="T80" fmla="*/ 375 w 465"/>
                    <a:gd name="T81" fmla="*/ 225 h 315"/>
                    <a:gd name="T82" fmla="*/ 345 w 465"/>
                    <a:gd name="T83" fmla="*/ 225 h 315"/>
                    <a:gd name="T84" fmla="*/ 330 w 465"/>
                    <a:gd name="T85" fmla="*/ 240 h 315"/>
                    <a:gd name="T86" fmla="*/ 315 w 465"/>
                    <a:gd name="T87" fmla="*/ 240 h 315"/>
                    <a:gd name="T88" fmla="*/ 300 w 465"/>
                    <a:gd name="T89" fmla="*/ 255 h 315"/>
                    <a:gd name="T90" fmla="*/ 270 w 465"/>
                    <a:gd name="T91" fmla="*/ 255 h 315"/>
                    <a:gd name="T92" fmla="*/ 255 w 465"/>
                    <a:gd name="T93" fmla="*/ 270 h 315"/>
                    <a:gd name="T94" fmla="*/ 240 w 465"/>
                    <a:gd name="T95" fmla="*/ 300 h 315"/>
                    <a:gd name="T96" fmla="*/ 225 w 465"/>
                    <a:gd name="T97" fmla="*/ 285 h 315"/>
                    <a:gd name="T98" fmla="*/ 225 w 465"/>
                    <a:gd name="T99" fmla="*/ 315 h 315"/>
                    <a:gd name="T100" fmla="*/ 15 w 465"/>
                    <a:gd name="T101" fmla="*/ 315 h 315"/>
                    <a:gd name="T102" fmla="*/ 0 60000 65536"/>
                    <a:gd name="T103" fmla="*/ 0 60000 65536"/>
                    <a:gd name="T104" fmla="*/ 0 60000 65536"/>
                    <a:gd name="T105" fmla="*/ 0 60000 65536"/>
                    <a:gd name="T106" fmla="*/ 0 60000 65536"/>
                    <a:gd name="T107" fmla="*/ 0 60000 65536"/>
                    <a:gd name="T108" fmla="*/ 0 60000 65536"/>
                    <a:gd name="T109" fmla="*/ 0 60000 65536"/>
                    <a:gd name="T110" fmla="*/ 0 60000 65536"/>
                    <a:gd name="T111" fmla="*/ 0 60000 65536"/>
                    <a:gd name="T112" fmla="*/ 0 60000 65536"/>
                    <a:gd name="T113" fmla="*/ 0 60000 65536"/>
                    <a:gd name="T114" fmla="*/ 0 60000 65536"/>
                    <a:gd name="T115" fmla="*/ 0 60000 65536"/>
                    <a:gd name="T116" fmla="*/ 0 60000 65536"/>
                    <a:gd name="T117" fmla="*/ 0 60000 65536"/>
                    <a:gd name="T118" fmla="*/ 0 60000 65536"/>
                    <a:gd name="T119" fmla="*/ 0 60000 65536"/>
                    <a:gd name="T120" fmla="*/ 0 60000 65536"/>
                    <a:gd name="T121" fmla="*/ 0 60000 65536"/>
                    <a:gd name="T122" fmla="*/ 0 60000 65536"/>
                    <a:gd name="T123" fmla="*/ 0 60000 65536"/>
                    <a:gd name="T124" fmla="*/ 0 60000 65536"/>
                    <a:gd name="T125" fmla="*/ 0 60000 65536"/>
                    <a:gd name="T126" fmla="*/ 0 60000 65536"/>
                    <a:gd name="T127" fmla="*/ 0 60000 65536"/>
                    <a:gd name="T128" fmla="*/ 0 60000 65536"/>
                    <a:gd name="T129" fmla="*/ 0 60000 65536"/>
                    <a:gd name="T130" fmla="*/ 0 60000 65536"/>
                    <a:gd name="T131" fmla="*/ 0 60000 65536"/>
                    <a:gd name="T132" fmla="*/ 0 60000 65536"/>
                    <a:gd name="T133" fmla="*/ 0 60000 65536"/>
                    <a:gd name="T134" fmla="*/ 0 60000 65536"/>
                    <a:gd name="T135" fmla="*/ 0 60000 65536"/>
                    <a:gd name="T136" fmla="*/ 0 60000 65536"/>
                    <a:gd name="T137" fmla="*/ 0 60000 65536"/>
                    <a:gd name="T138" fmla="*/ 0 60000 65536"/>
                    <a:gd name="T139" fmla="*/ 0 60000 65536"/>
                    <a:gd name="T140" fmla="*/ 0 60000 65536"/>
                    <a:gd name="T141" fmla="*/ 0 60000 65536"/>
                    <a:gd name="T142" fmla="*/ 0 60000 65536"/>
                    <a:gd name="T143" fmla="*/ 0 60000 65536"/>
                    <a:gd name="T144" fmla="*/ 0 60000 65536"/>
                    <a:gd name="T145" fmla="*/ 0 60000 65536"/>
                    <a:gd name="T146" fmla="*/ 0 60000 65536"/>
                    <a:gd name="T147" fmla="*/ 0 60000 65536"/>
                    <a:gd name="T148" fmla="*/ 0 60000 65536"/>
                    <a:gd name="T149" fmla="*/ 0 60000 65536"/>
                    <a:gd name="T150" fmla="*/ 0 60000 65536"/>
                    <a:gd name="T151" fmla="*/ 0 60000 65536"/>
                    <a:gd name="T152" fmla="*/ 0 60000 65536"/>
                  </a:gdLst>
                  <a:ahLst/>
                  <a:cxnLst>
                    <a:cxn ang="T102">
                      <a:pos x="T0" y="T1"/>
                    </a:cxn>
                    <a:cxn ang="T103">
                      <a:pos x="T2" y="T3"/>
                    </a:cxn>
                    <a:cxn ang="T104">
                      <a:pos x="T4" y="T5"/>
                    </a:cxn>
                    <a:cxn ang="T105">
                      <a:pos x="T6" y="T7"/>
                    </a:cxn>
                    <a:cxn ang="T106">
                      <a:pos x="T8" y="T9"/>
                    </a:cxn>
                    <a:cxn ang="T107">
                      <a:pos x="T10" y="T11"/>
                    </a:cxn>
                    <a:cxn ang="T108">
                      <a:pos x="T12" y="T13"/>
                    </a:cxn>
                    <a:cxn ang="T109">
                      <a:pos x="T14" y="T15"/>
                    </a:cxn>
                    <a:cxn ang="T110">
                      <a:pos x="T16" y="T17"/>
                    </a:cxn>
                    <a:cxn ang="T111">
                      <a:pos x="T18" y="T19"/>
                    </a:cxn>
                    <a:cxn ang="T112">
                      <a:pos x="T20" y="T21"/>
                    </a:cxn>
                    <a:cxn ang="T113">
                      <a:pos x="T22" y="T23"/>
                    </a:cxn>
                    <a:cxn ang="T114">
                      <a:pos x="T24" y="T25"/>
                    </a:cxn>
                    <a:cxn ang="T115">
                      <a:pos x="T26" y="T27"/>
                    </a:cxn>
                    <a:cxn ang="T116">
                      <a:pos x="T28" y="T29"/>
                    </a:cxn>
                    <a:cxn ang="T117">
                      <a:pos x="T30" y="T31"/>
                    </a:cxn>
                    <a:cxn ang="T118">
                      <a:pos x="T32" y="T33"/>
                    </a:cxn>
                    <a:cxn ang="T119">
                      <a:pos x="T34" y="T35"/>
                    </a:cxn>
                    <a:cxn ang="T120">
                      <a:pos x="T36" y="T37"/>
                    </a:cxn>
                    <a:cxn ang="T121">
                      <a:pos x="T38" y="T39"/>
                    </a:cxn>
                    <a:cxn ang="T122">
                      <a:pos x="T40" y="T41"/>
                    </a:cxn>
                    <a:cxn ang="T123">
                      <a:pos x="T42" y="T43"/>
                    </a:cxn>
                    <a:cxn ang="T124">
                      <a:pos x="T44" y="T45"/>
                    </a:cxn>
                    <a:cxn ang="T125">
                      <a:pos x="T46" y="T47"/>
                    </a:cxn>
                    <a:cxn ang="T126">
                      <a:pos x="T48" y="T49"/>
                    </a:cxn>
                    <a:cxn ang="T127">
                      <a:pos x="T50" y="T51"/>
                    </a:cxn>
                    <a:cxn ang="T128">
                      <a:pos x="T52" y="T53"/>
                    </a:cxn>
                    <a:cxn ang="T129">
                      <a:pos x="T54" y="T55"/>
                    </a:cxn>
                    <a:cxn ang="T130">
                      <a:pos x="T56" y="T57"/>
                    </a:cxn>
                    <a:cxn ang="T131">
                      <a:pos x="T58" y="T59"/>
                    </a:cxn>
                    <a:cxn ang="T132">
                      <a:pos x="T60" y="T61"/>
                    </a:cxn>
                    <a:cxn ang="T133">
                      <a:pos x="T62" y="T63"/>
                    </a:cxn>
                    <a:cxn ang="T134">
                      <a:pos x="T64" y="T65"/>
                    </a:cxn>
                    <a:cxn ang="T135">
                      <a:pos x="T66" y="T67"/>
                    </a:cxn>
                    <a:cxn ang="T136">
                      <a:pos x="T68" y="T69"/>
                    </a:cxn>
                    <a:cxn ang="T137">
                      <a:pos x="T70" y="T71"/>
                    </a:cxn>
                    <a:cxn ang="T138">
                      <a:pos x="T72" y="T73"/>
                    </a:cxn>
                    <a:cxn ang="T139">
                      <a:pos x="T74" y="T75"/>
                    </a:cxn>
                    <a:cxn ang="T140">
                      <a:pos x="T76" y="T77"/>
                    </a:cxn>
                    <a:cxn ang="T141">
                      <a:pos x="T78" y="T79"/>
                    </a:cxn>
                    <a:cxn ang="T142">
                      <a:pos x="T80" y="T81"/>
                    </a:cxn>
                    <a:cxn ang="T143">
                      <a:pos x="T82" y="T83"/>
                    </a:cxn>
                    <a:cxn ang="T144">
                      <a:pos x="T84" y="T85"/>
                    </a:cxn>
                    <a:cxn ang="T145">
                      <a:pos x="T86" y="T87"/>
                    </a:cxn>
                    <a:cxn ang="T146">
                      <a:pos x="T88" y="T89"/>
                    </a:cxn>
                    <a:cxn ang="T147">
                      <a:pos x="T90" y="T91"/>
                    </a:cxn>
                    <a:cxn ang="T148">
                      <a:pos x="T92" y="T93"/>
                    </a:cxn>
                    <a:cxn ang="T149">
                      <a:pos x="T94" y="T95"/>
                    </a:cxn>
                    <a:cxn ang="T150">
                      <a:pos x="T96" y="T97"/>
                    </a:cxn>
                    <a:cxn ang="T151">
                      <a:pos x="T98" y="T99"/>
                    </a:cxn>
                    <a:cxn ang="T152">
                      <a:pos x="T100" y="T101"/>
                    </a:cxn>
                  </a:cxnLst>
                  <a:rect l="0" t="0" r="r" b="b"/>
                  <a:pathLst>
                    <a:path w="465" h="315">
                      <a:moveTo>
                        <a:pt x="0" y="300"/>
                      </a:moveTo>
                      <a:lnTo>
                        <a:pt x="0" y="285"/>
                      </a:lnTo>
                      <a:lnTo>
                        <a:pt x="0" y="270"/>
                      </a:lnTo>
                      <a:lnTo>
                        <a:pt x="15" y="270"/>
                      </a:lnTo>
                      <a:lnTo>
                        <a:pt x="15" y="240"/>
                      </a:lnTo>
                      <a:lnTo>
                        <a:pt x="30" y="240"/>
                      </a:lnTo>
                      <a:lnTo>
                        <a:pt x="30" y="210"/>
                      </a:lnTo>
                      <a:lnTo>
                        <a:pt x="45" y="210"/>
                      </a:lnTo>
                      <a:lnTo>
                        <a:pt x="45" y="195"/>
                      </a:lnTo>
                      <a:lnTo>
                        <a:pt x="45" y="165"/>
                      </a:lnTo>
                      <a:lnTo>
                        <a:pt x="60" y="165"/>
                      </a:lnTo>
                      <a:lnTo>
                        <a:pt x="45" y="135"/>
                      </a:lnTo>
                      <a:lnTo>
                        <a:pt x="75" y="135"/>
                      </a:lnTo>
                      <a:lnTo>
                        <a:pt x="75" y="120"/>
                      </a:lnTo>
                      <a:lnTo>
                        <a:pt x="90" y="120"/>
                      </a:lnTo>
                      <a:lnTo>
                        <a:pt x="105" y="105"/>
                      </a:lnTo>
                      <a:lnTo>
                        <a:pt x="120" y="105"/>
                      </a:lnTo>
                      <a:lnTo>
                        <a:pt x="150" y="105"/>
                      </a:lnTo>
                      <a:lnTo>
                        <a:pt x="150" y="75"/>
                      </a:lnTo>
                      <a:lnTo>
                        <a:pt x="150" y="60"/>
                      </a:lnTo>
                      <a:lnTo>
                        <a:pt x="165" y="60"/>
                      </a:lnTo>
                      <a:lnTo>
                        <a:pt x="180" y="45"/>
                      </a:lnTo>
                      <a:lnTo>
                        <a:pt x="210" y="45"/>
                      </a:lnTo>
                      <a:lnTo>
                        <a:pt x="240" y="30"/>
                      </a:lnTo>
                      <a:lnTo>
                        <a:pt x="285" y="30"/>
                      </a:lnTo>
                      <a:lnTo>
                        <a:pt x="285" y="15"/>
                      </a:lnTo>
                      <a:lnTo>
                        <a:pt x="315" y="15"/>
                      </a:lnTo>
                      <a:lnTo>
                        <a:pt x="330" y="0"/>
                      </a:lnTo>
                      <a:lnTo>
                        <a:pt x="435" y="0"/>
                      </a:lnTo>
                      <a:lnTo>
                        <a:pt x="435" y="15"/>
                      </a:lnTo>
                      <a:lnTo>
                        <a:pt x="465" y="30"/>
                      </a:lnTo>
                      <a:lnTo>
                        <a:pt x="465" y="45"/>
                      </a:lnTo>
                      <a:lnTo>
                        <a:pt x="465" y="150"/>
                      </a:lnTo>
                      <a:lnTo>
                        <a:pt x="450" y="150"/>
                      </a:lnTo>
                      <a:lnTo>
                        <a:pt x="450" y="165"/>
                      </a:lnTo>
                      <a:lnTo>
                        <a:pt x="405" y="165"/>
                      </a:lnTo>
                      <a:lnTo>
                        <a:pt x="405" y="180"/>
                      </a:lnTo>
                      <a:lnTo>
                        <a:pt x="390" y="195"/>
                      </a:lnTo>
                      <a:lnTo>
                        <a:pt x="375" y="195"/>
                      </a:lnTo>
                      <a:lnTo>
                        <a:pt x="375" y="225"/>
                      </a:lnTo>
                      <a:lnTo>
                        <a:pt x="345" y="225"/>
                      </a:lnTo>
                      <a:lnTo>
                        <a:pt x="330" y="240"/>
                      </a:lnTo>
                      <a:lnTo>
                        <a:pt x="315" y="240"/>
                      </a:lnTo>
                      <a:lnTo>
                        <a:pt x="300" y="255"/>
                      </a:lnTo>
                      <a:lnTo>
                        <a:pt x="270" y="255"/>
                      </a:lnTo>
                      <a:lnTo>
                        <a:pt x="255" y="270"/>
                      </a:lnTo>
                      <a:lnTo>
                        <a:pt x="240" y="300"/>
                      </a:lnTo>
                      <a:lnTo>
                        <a:pt x="225" y="285"/>
                      </a:lnTo>
                      <a:lnTo>
                        <a:pt x="225" y="315"/>
                      </a:lnTo>
                      <a:lnTo>
                        <a:pt x="15" y="315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85" name="Group 205"/>
              <xdr:cNvGrpSpPr>
                <a:grpSpLocks noChangeAspect="1"/>
              </xdr:cNvGrpSpPr>
            </xdr:nvGrpSpPr>
            <xdr:grpSpPr bwMode="auto">
              <a:xfrm>
                <a:off x="6795" y="4148"/>
                <a:ext cx="90" cy="210"/>
                <a:chOff x="6795" y="4148"/>
                <a:chExt cx="90" cy="210"/>
              </a:xfrm>
            </xdr:grpSpPr>
            <xdr:sp macro="" textlink="">
              <xdr:nvSpPr>
                <xdr:cNvPr id="305" name="Freeform 206"/>
                <xdr:cNvSpPr>
                  <a:spLocks noChangeAspect="1"/>
                </xdr:cNvSpPr>
              </xdr:nvSpPr>
              <xdr:spPr bwMode="auto">
                <a:xfrm>
                  <a:off x="6795" y="4148"/>
                  <a:ext cx="90" cy="210"/>
                </a:xfrm>
                <a:custGeom>
                  <a:avLst/>
                  <a:gdLst>
                    <a:gd name="T0" fmla="*/ 15 w 90"/>
                    <a:gd name="T1" fmla="*/ 0 h 210"/>
                    <a:gd name="T2" fmla="*/ 0 w 90"/>
                    <a:gd name="T3" fmla="*/ 45 h 210"/>
                    <a:gd name="T4" fmla="*/ 15 w 90"/>
                    <a:gd name="T5" fmla="*/ 90 h 210"/>
                    <a:gd name="T6" fmla="*/ 45 w 90"/>
                    <a:gd name="T7" fmla="*/ 105 h 210"/>
                    <a:gd name="T8" fmla="*/ 45 w 90"/>
                    <a:gd name="T9" fmla="*/ 105 h 210"/>
                    <a:gd name="T10" fmla="*/ 60 w 90"/>
                    <a:gd name="T11" fmla="*/ 120 h 210"/>
                    <a:gd name="T12" fmla="*/ 60 w 90"/>
                    <a:gd name="T13" fmla="*/ 135 h 210"/>
                    <a:gd name="T14" fmla="*/ 75 w 90"/>
                    <a:gd name="T15" fmla="*/ 150 h 210"/>
                    <a:gd name="T16" fmla="*/ 90 w 90"/>
                    <a:gd name="T17" fmla="*/ 165 h 210"/>
                    <a:gd name="T18" fmla="*/ 60 w 90"/>
                    <a:gd name="T19" fmla="*/ 150 h 210"/>
                    <a:gd name="T20" fmla="*/ 60 w 90"/>
                    <a:gd name="T21" fmla="*/ 165 h 210"/>
                    <a:gd name="T22" fmla="*/ 60 w 90"/>
                    <a:gd name="T23" fmla="*/ 210 h 210"/>
                    <a:gd name="T24" fmla="*/ 15 w 90"/>
                    <a:gd name="T25" fmla="*/ 0 h 210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</a:gdLst>
                  <a:ahLst/>
                  <a:cxnLst>
                    <a:cxn ang="T26">
                      <a:pos x="T0" y="T1"/>
                    </a:cxn>
                    <a:cxn ang="T27">
                      <a:pos x="T2" y="T3"/>
                    </a:cxn>
                    <a:cxn ang="T28">
                      <a:pos x="T4" y="T5"/>
                    </a:cxn>
                    <a:cxn ang="T29">
                      <a:pos x="T6" y="T7"/>
                    </a:cxn>
                    <a:cxn ang="T30">
                      <a:pos x="T8" y="T9"/>
                    </a:cxn>
                    <a:cxn ang="T31">
                      <a:pos x="T10" y="T11"/>
                    </a:cxn>
                    <a:cxn ang="T32">
                      <a:pos x="T12" y="T13"/>
                    </a:cxn>
                    <a:cxn ang="T33">
                      <a:pos x="T14" y="T15"/>
                    </a:cxn>
                    <a:cxn ang="T34">
                      <a:pos x="T16" y="T17"/>
                    </a:cxn>
                    <a:cxn ang="T35">
                      <a:pos x="T18" y="T19"/>
                    </a:cxn>
                    <a:cxn ang="T36">
                      <a:pos x="T20" y="T21"/>
                    </a:cxn>
                    <a:cxn ang="T37">
                      <a:pos x="T22" y="T23"/>
                    </a:cxn>
                    <a:cxn ang="T38">
                      <a:pos x="T24" y="T25"/>
                    </a:cxn>
                  </a:cxnLst>
                  <a:rect l="0" t="0" r="r" b="b"/>
                  <a:pathLst>
                    <a:path w="90" h="210">
                      <a:moveTo>
                        <a:pt x="15" y="0"/>
                      </a:moveTo>
                      <a:lnTo>
                        <a:pt x="0" y="45"/>
                      </a:lnTo>
                      <a:lnTo>
                        <a:pt x="15" y="90"/>
                      </a:lnTo>
                      <a:lnTo>
                        <a:pt x="45" y="105"/>
                      </a:lnTo>
                      <a:lnTo>
                        <a:pt x="60" y="120"/>
                      </a:lnTo>
                      <a:lnTo>
                        <a:pt x="60" y="135"/>
                      </a:lnTo>
                      <a:lnTo>
                        <a:pt x="75" y="150"/>
                      </a:lnTo>
                      <a:lnTo>
                        <a:pt x="90" y="165"/>
                      </a:lnTo>
                      <a:lnTo>
                        <a:pt x="60" y="150"/>
                      </a:lnTo>
                      <a:lnTo>
                        <a:pt x="60" y="165"/>
                      </a:lnTo>
                      <a:lnTo>
                        <a:pt x="60" y="210"/>
                      </a:lnTo>
                      <a:lnTo>
                        <a:pt x="15" y="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306" name="Freeform 207"/>
                <xdr:cNvSpPr>
                  <a:spLocks noChangeAspect="1"/>
                </xdr:cNvSpPr>
              </xdr:nvSpPr>
              <xdr:spPr bwMode="auto">
                <a:xfrm>
                  <a:off x="6795" y="4148"/>
                  <a:ext cx="90" cy="210"/>
                </a:xfrm>
                <a:custGeom>
                  <a:avLst/>
                  <a:gdLst>
                    <a:gd name="T0" fmla="*/ 15 w 90"/>
                    <a:gd name="T1" fmla="*/ 0 h 210"/>
                    <a:gd name="T2" fmla="*/ 0 w 90"/>
                    <a:gd name="T3" fmla="*/ 45 h 210"/>
                    <a:gd name="T4" fmla="*/ 15 w 90"/>
                    <a:gd name="T5" fmla="*/ 90 h 210"/>
                    <a:gd name="T6" fmla="*/ 45 w 90"/>
                    <a:gd name="T7" fmla="*/ 105 h 210"/>
                    <a:gd name="T8" fmla="*/ 45 w 90"/>
                    <a:gd name="T9" fmla="*/ 105 h 210"/>
                    <a:gd name="T10" fmla="*/ 60 w 90"/>
                    <a:gd name="T11" fmla="*/ 120 h 210"/>
                    <a:gd name="T12" fmla="*/ 60 w 90"/>
                    <a:gd name="T13" fmla="*/ 135 h 210"/>
                    <a:gd name="T14" fmla="*/ 75 w 90"/>
                    <a:gd name="T15" fmla="*/ 150 h 210"/>
                    <a:gd name="T16" fmla="*/ 90 w 90"/>
                    <a:gd name="T17" fmla="*/ 165 h 210"/>
                    <a:gd name="T18" fmla="*/ 60 w 90"/>
                    <a:gd name="T19" fmla="*/ 150 h 210"/>
                    <a:gd name="T20" fmla="*/ 60 w 90"/>
                    <a:gd name="T21" fmla="*/ 165 h 210"/>
                    <a:gd name="T22" fmla="*/ 60 w 90"/>
                    <a:gd name="T23" fmla="*/ 210 h 210"/>
                    <a:gd name="T24" fmla="*/ 0 60000 65536"/>
                    <a:gd name="T25" fmla="*/ 0 60000 65536"/>
                    <a:gd name="T26" fmla="*/ 0 60000 65536"/>
                    <a:gd name="T27" fmla="*/ 0 60000 6553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</a:gdLst>
                  <a:ahLst/>
                  <a:cxnLst>
                    <a:cxn ang="T24">
                      <a:pos x="T0" y="T1"/>
                    </a:cxn>
                    <a:cxn ang="T25">
                      <a:pos x="T2" y="T3"/>
                    </a:cxn>
                    <a:cxn ang="T26">
                      <a:pos x="T4" y="T5"/>
                    </a:cxn>
                    <a:cxn ang="T27">
                      <a:pos x="T6" y="T7"/>
                    </a:cxn>
                    <a:cxn ang="T28">
                      <a:pos x="T8" y="T9"/>
                    </a:cxn>
                    <a:cxn ang="T29">
                      <a:pos x="T10" y="T11"/>
                    </a:cxn>
                    <a:cxn ang="T30">
                      <a:pos x="T12" y="T13"/>
                    </a:cxn>
                    <a:cxn ang="T31">
                      <a:pos x="T14" y="T15"/>
                    </a:cxn>
                    <a:cxn ang="T32">
                      <a:pos x="T16" y="T17"/>
                    </a:cxn>
                    <a:cxn ang="T33">
                      <a:pos x="T18" y="T19"/>
                    </a:cxn>
                    <a:cxn ang="T34">
                      <a:pos x="T20" y="T21"/>
                    </a:cxn>
                    <a:cxn ang="T35">
                      <a:pos x="T22" y="T23"/>
                    </a:cxn>
                  </a:cxnLst>
                  <a:rect l="0" t="0" r="r" b="b"/>
                  <a:pathLst>
                    <a:path w="90" h="210">
                      <a:moveTo>
                        <a:pt x="15" y="0"/>
                      </a:moveTo>
                      <a:lnTo>
                        <a:pt x="0" y="45"/>
                      </a:lnTo>
                      <a:lnTo>
                        <a:pt x="15" y="90"/>
                      </a:lnTo>
                      <a:lnTo>
                        <a:pt x="45" y="105"/>
                      </a:lnTo>
                      <a:lnTo>
                        <a:pt x="60" y="120"/>
                      </a:lnTo>
                      <a:lnTo>
                        <a:pt x="60" y="135"/>
                      </a:lnTo>
                      <a:lnTo>
                        <a:pt x="75" y="150"/>
                      </a:lnTo>
                      <a:lnTo>
                        <a:pt x="90" y="165"/>
                      </a:lnTo>
                      <a:lnTo>
                        <a:pt x="60" y="150"/>
                      </a:lnTo>
                      <a:lnTo>
                        <a:pt x="60" y="165"/>
                      </a:lnTo>
                      <a:lnTo>
                        <a:pt x="60" y="210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86" name="Group 208"/>
              <xdr:cNvGrpSpPr>
                <a:grpSpLocks noChangeAspect="1"/>
              </xdr:cNvGrpSpPr>
            </xdr:nvGrpSpPr>
            <xdr:grpSpPr bwMode="auto">
              <a:xfrm>
                <a:off x="6615" y="4223"/>
                <a:ext cx="150" cy="180"/>
                <a:chOff x="6615" y="4223"/>
                <a:chExt cx="150" cy="180"/>
              </a:xfrm>
            </xdr:grpSpPr>
            <xdr:sp macro="" textlink="">
              <xdr:nvSpPr>
                <xdr:cNvPr id="303" name="Freeform 209"/>
                <xdr:cNvSpPr>
                  <a:spLocks noChangeAspect="1"/>
                </xdr:cNvSpPr>
              </xdr:nvSpPr>
              <xdr:spPr bwMode="auto">
                <a:xfrm>
                  <a:off x="6615" y="4223"/>
                  <a:ext cx="150" cy="180"/>
                </a:xfrm>
                <a:custGeom>
                  <a:avLst/>
                  <a:gdLst>
                    <a:gd name="T0" fmla="*/ 150 w 150"/>
                    <a:gd name="T1" fmla="*/ 0 h 180"/>
                    <a:gd name="T2" fmla="*/ 135 w 150"/>
                    <a:gd name="T3" fmla="*/ 15 h 180"/>
                    <a:gd name="T4" fmla="*/ 120 w 150"/>
                    <a:gd name="T5" fmla="*/ 15 h 180"/>
                    <a:gd name="T6" fmla="*/ 105 w 150"/>
                    <a:gd name="T7" fmla="*/ 30 h 180"/>
                    <a:gd name="T8" fmla="*/ 90 w 150"/>
                    <a:gd name="T9" fmla="*/ 30 h 180"/>
                    <a:gd name="T10" fmla="*/ 120 w 150"/>
                    <a:gd name="T11" fmla="*/ 45 h 180"/>
                    <a:gd name="T12" fmla="*/ 120 w 150"/>
                    <a:gd name="T13" fmla="*/ 60 h 180"/>
                    <a:gd name="T14" fmla="*/ 105 w 150"/>
                    <a:gd name="T15" fmla="*/ 75 h 180"/>
                    <a:gd name="T16" fmla="*/ 75 w 150"/>
                    <a:gd name="T17" fmla="*/ 90 h 180"/>
                    <a:gd name="T18" fmla="*/ 60 w 150"/>
                    <a:gd name="T19" fmla="*/ 105 h 180"/>
                    <a:gd name="T20" fmla="*/ 45 w 150"/>
                    <a:gd name="T21" fmla="*/ 105 h 180"/>
                    <a:gd name="T22" fmla="*/ 30 w 150"/>
                    <a:gd name="T23" fmla="*/ 75 h 180"/>
                    <a:gd name="T24" fmla="*/ 45 w 150"/>
                    <a:gd name="T25" fmla="*/ 105 h 180"/>
                    <a:gd name="T26" fmla="*/ 30 w 150"/>
                    <a:gd name="T27" fmla="*/ 120 h 180"/>
                    <a:gd name="T28" fmla="*/ 30 w 150"/>
                    <a:gd name="T29" fmla="*/ 135 h 180"/>
                    <a:gd name="T30" fmla="*/ 30 w 150"/>
                    <a:gd name="T31" fmla="*/ 150 h 180"/>
                    <a:gd name="T32" fmla="*/ 0 w 150"/>
                    <a:gd name="T33" fmla="*/ 180 h 180"/>
                    <a:gd name="T34" fmla="*/ 150 w 150"/>
                    <a:gd name="T35" fmla="*/ 0 h 180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</a:gdLst>
                  <a:ahLst/>
                  <a:cxnLst>
                    <a:cxn ang="T36">
                      <a:pos x="T0" y="T1"/>
                    </a:cxn>
                    <a:cxn ang="T37">
                      <a:pos x="T2" y="T3"/>
                    </a:cxn>
                    <a:cxn ang="T38">
                      <a:pos x="T4" y="T5"/>
                    </a:cxn>
                    <a:cxn ang="T39">
                      <a:pos x="T6" y="T7"/>
                    </a:cxn>
                    <a:cxn ang="T40">
                      <a:pos x="T8" y="T9"/>
                    </a:cxn>
                    <a:cxn ang="T41">
                      <a:pos x="T10" y="T11"/>
                    </a:cxn>
                    <a:cxn ang="T42">
                      <a:pos x="T12" y="T13"/>
                    </a:cxn>
                    <a:cxn ang="T43">
                      <a:pos x="T14" y="T15"/>
                    </a:cxn>
                    <a:cxn ang="T44">
                      <a:pos x="T16" y="T17"/>
                    </a:cxn>
                    <a:cxn ang="T45">
                      <a:pos x="T18" y="T19"/>
                    </a:cxn>
                    <a:cxn ang="T46">
                      <a:pos x="T20" y="T21"/>
                    </a:cxn>
                    <a:cxn ang="T47">
                      <a:pos x="T22" y="T23"/>
                    </a:cxn>
                    <a:cxn ang="T48">
                      <a:pos x="T24" y="T25"/>
                    </a:cxn>
                    <a:cxn ang="T49">
                      <a:pos x="T26" y="T27"/>
                    </a:cxn>
                    <a:cxn ang="T50">
                      <a:pos x="T28" y="T29"/>
                    </a:cxn>
                    <a:cxn ang="T51">
                      <a:pos x="T30" y="T31"/>
                    </a:cxn>
                    <a:cxn ang="T52">
                      <a:pos x="T32" y="T33"/>
                    </a:cxn>
                    <a:cxn ang="T53">
                      <a:pos x="T34" y="T35"/>
                    </a:cxn>
                  </a:cxnLst>
                  <a:rect l="0" t="0" r="r" b="b"/>
                  <a:pathLst>
                    <a:path w="150" h="180">
                      <a:moveTo>
                        <a:pt x="150" y="0"/>
                      </a:moveTo>
                      <a:lnTo>
                        <a:pt x="135" y="15"/>
                      </a:lnTo>
                      <a:lnTo>
                        <a:pt x="120" y="15"/>
                      </a:lnTo>
                      <a:lnTo>
                        <a:pt x="105" y="30"/>
                      </a:lnTo>
                      <a:lnTo>
                        <a:pt x="90" y="30"/>
                      </a:lnTo>
                      <a:lnTo>
                        <a:pt x="120" y="45"/>
                      </a:lnTo>
                      <a:lnTo>
                        <a:pt x="120" y="60"/>
                      </a:lnTo>
                      <a:lnTo>
                        <a:pt x="105" y="75"/>
                      </a:lnTo>
                      <a:lnTo>
                        <a:pt x="75" y="90"/>
                      </a:lnTo>
                      <a:lnTo>
                        <a:pt x="60" y="105"/>
                      </a:lnTo>
                      <a:lnTo>
                        <a:pt x="45" y="105"/>
                      </a:lnTo>
                      <a:lnTo>
                        <a:pt x="30" y="75"/>
                      </a:lnTo>
                      <a:lnTo>
                        <a:pt x="45" y="105"/>
                      </a:lnTo>
                      <a:lnTo>
                        <a:pt x="30" y="120"/>
                      </a:lnTo>
                      <a:lnTo>
                        <a:pt x="30" y="135"/>
                      </a:lnTo>
                      <a:lnTo>
                        <a:pt x="30" y="150"/>
                      </a:lnTo>
                      <a:lnTo>
                        <a:pt x="0" y="180"/>
                      </a:lnTo>
                      <a:lnTo>
                        <a:pt x="150" y="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304" name="Freeform 210"/>
                <xdr:cNvSpPr>
                  <a:spLocks noChangeAspect="1"/>
                </xdr:cNvSpPr>
              </xdr:nvSpPr>
              <xdr:spPr bwMode="auto">
                <a:xfrm>
                  <a:off x="6615" y="4223"/>
                  <a:ext cx="150" cy="180"/>
                </a:xfrm>
                <a:custGeom>
                  <a:avLst/>
                  <a:gdLst>
                    <a:gd name="T0" fmla="*/ 150 w 150"/>
                    <a:gd name="T1" fmla="*/ 0 h 180"/>
                    <a:gd name="T2" fmla="*/ 135 w 150"/>
                    <a:gd name="T3" fmla="*/ 15 h 180"/>
                    <a:gd name="T4" fmla="*/ 120 w 150"/>
                    <a:gd name="T5" fmla="*/ 15 h 180"/>
                    <a:gd name="T6" fmla="*/ 105 w 150"/>
                    <a:gd name="T7" fmla="*/ 30 h 180"/>
                    <a:gd name="T8" fmla="*/ 90 w 150"/>
                    <a:gd name="T9" fmla="*/ 30 h 180"/>
                    <a:gd name="T10" fmla="*/ 120 w 150"/>
                    <a:gd name="T11" fmla="*/ 45 h 180"/>
                    <a:gd name="T12" fmla="*/ 120 w 150"/>
                    <a:gd name="T13" fmla="*/ 60 h 180"/>
                    <a:gd name="T14" fmla="*/ 105 w 150"/>
                    <a:gd name="T15" fmla="*/ 75 h 180"/>
                    <a:gd name="T16" fmla="*/ 75 w 150"/>
                    <a:gd name="T17" fmla="*/ 90 h 180"/>
                    <a:gd name="T18" fmla="*/ 60 w 150"/>
                    <a:gd name="T19" fmla="*/ 105 h 180"/>
                    <a:gd name="T20" fmla="*/ 45 w 150"/>
                    <a:gd name="T21" fmla="*/ 105 h 180"/>
                    <a:gd name="T22" fmla="*/ 30 w 150"/>
                    <a:gd name="T23" fmla="*/ 75 h 180"/>
                    <a:gd name="T24" fmla="*/ 45 w 150"/>
                    <a:gd name="T25" fmla="*/ 105 h 180"/>
                    <a:gd name="T26" fmla="*/ 30 w 150"/>
                    <a:gd name="T27" fmla="*/ 120 h 180"/>
                    <a:gd name="T28" fmla="*/ 30 w 150"/>
                    <a:gd name="T29" fmla="*/ 135 h 180"/>
                    <a:gd name="T30" fmla="*/ 30 w 150"/>
                    <a:gd name="T31" fmla="*/ 150 h 180"/>
                    <a:gd name="T32" fmla="*/ 0 w 150"/>
                    <a:gd name="T33" fmla="*/ 180 h 180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</a:gdLst>
                  <a:ahLst/>
                  <a:cxnLst>
                    <a:cxn ang="T34">
                      <a:pos x="T0" y="T1"/>
                    </a:cxn>
                    <a:cxn ang="T35">
                      <a:pos x="T2" y="T3"/>
                    </a:cxn>
                    <a:cxn ang="T36">
                      <a:pos x="T4" y="T5"/>
                    </a:cxn>
                    <a:cxn ang="T37">
                      <a:pos x="T6" y="T7"/>
                    </a:cxn>
                    <a:cxn ang="T38">
                      <a:pos x="T8" y="T9"/>
                    </a:cxn>
                    <a:cxn ang="T39">
                      <a:pos x="T10" y="T11"/>
                    </a:cxn>
                    <a:cxn ang="T40">
                      <a:pos x="T12" y="T13"/>
                    </a:cxn>
                    <a:cxn ang="T41">
                      <a:pos x="T14" y="T15"/>
                    </a:cxn>
                    <a:cxn ang="T42">
                      <a:pos x="T16" y="T17"/>
                    </a:cxn>
                    <a:cxn ang="T43">
                      <a:pos x="T18" y="T19"/>
                    </a:cxn>
                    <a:cxn ang="T44">
                      <a:pos x="T20" y="T21"/>
                    </a:cxn>
                    <a:cxn ang="T45">
                      <a:pos x="T22" y="T23"/>
                    </a:cxn>
                    <a:cxn ang="T46">
                      <a:pos x="T24" y="T25"/>
                    </a:cxn>
                    <a:cxn ang="T47">
                      <a:pos x="T26" y="T27"/>
                    </a:cxn>
                    <a:cxn ang="T48">
                      <a:pos x="T28" y="T29"/>
                    </a:cxn>
                    <a:cxn ang="T49">
                      <a:pos x="T30" y="T31"/>
                    </a:cxn>
                    <a:cxn ang="T50">
                      <a:pos x="T32" y="T33"/>
                    </a:cxn>
                  </a:cxnLst>
                  <a:rect l="0" t="0" r="r" b="b"/>
                  <a:pathLst>
                    <a:path w="150" h="180">
                      <a:moveTo>
                        <a:pt x="150" y="0"/>
                      </a:moveTo>
                      <a:lnTo>
                        <a:pt x="135" y="15"/>
                      </a:lnTo>
                      <a:lnTo>
                        <a:pt x="120" y="15"/>
                      </a:lnTo>
                      <a:lnTo>
                        <a:pt x="105" y="30"/>
                      </a:lnTo>
                      <a:lnTo>
                        <a:pt x="90" y="30"/>
                      </a:lnTo>
                      <a:lnTo>
                        <a:pt x="120" y="45"/>
                      </a:lnTo>
                      <a:lnTo>
                        <a:pt x="120" y="60"/>
                      </a:lnTo>
                      <a:lnTo>
                        <a:pt x="105" y="75"/>
                      </a:lnTo>
                      <a:lnTo>
                        <a:pt x="75" y="90"/>
                      </a:lnTo>
                      <a:lnTo>
                        <a:pt x="60" y="105"/>
                      </a:lnTo>
                      <a:lnTo>
                        <a:pt x="45" y="105"/>
                      </a:lnTo>
                      <a:lnTo>
                        <a:pt x="30" y="75"/>
                      </a:lnTo>
                      <a:lnTo>
                        <a:pt x="45" y="105"/>
                      </a:lnTo>
                      <a:lnTo>
                        <a:pt x="30" y="120"/>
                      </a:lnTo>
                      <a:lnTo>
                        <a:pt x="30" y="135"/>
                      </a:lnTo>
                      <a:lnTo>
                        <a:pt x="30" y="150"/>
                      </a:lnTo>
                      <a:lnTo>
                        <a:pt x="0" y="180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87" name="Group 211"/>
              <xdr:cNvGrpSpPr>
                <a:grpSpLocks noChangeAspect="1"/>
              </xdr:cNvGrpSpPr>
            </xdr:nvGrpSpPr>
            <xdr:grpSpPr bwMode="auto">
              <a:xfrm>
                <a:off x="6900" y="4118"/>
                <a:ext cx="135" cy="195"/>
                <a:chOff x="6900" y="4118"/>
                <a:chExt cx="135" cy="195"/>
              </a:xfrm>
            </xdr:grpSpPr>
            <xdr:sp macro="" textlink="">
              <xdr:nvSpPr>
                <xdr:cNvPr id="301" name="Freeform 212"/>
                <xdr:cNvSpPr>
                  <a:spLocks noChangeAspect="1"/>
                </xdr:cNvSpPr>
              </xdr:nvSpPr>
              <xdr:spPr bwMode="auto">
                <a:xfrm>
                  <a:off x="6900" y="4118"/>
                  <a:ext cx="135" cy="195"/>
                </a:xfrm>
                <a:custGeom>
                  <a:avLst/>
                  <a:gdLst>
                    <a:gd name="T0" fmla="*/ 90 w 135"/>
                    <a:gd name="T1" fmla="*/ 0 h 195"/>
                    <a:gd name="T2" fmla="*/ 75 w 135"/>
                    <a:gd name="T3" fmla="*/ 15 h 195"/>
                    <a:gd name="T4" fmla="*/ 90 w 135"/>
                    <a:gd name="T5" fmla="*/ 45 h 195"/>
                    <a:gd name="T6" fmla="*/ 105 w 135"/>
                    <a:gd name="T7" fmla="*/ 30 h 195"/>
                    <a:gd name="T8" fmla="*/ 135 w 135"/>
                    <a:gd name="T9" fmla="*/ 15 h 195"/>
                    <a:gd name="T10" fmla="*/ 75 w 135"/>
                    <a:gd name="T11" fmla="*/ 45 h 195"/>
                    <a:gd name="T12" fmla="*/ 75 w 135"/>
                    <a:gd name="T13" fmla="*/ 30 h 195"/>
                    <a:gd name="T14" fmla="*/ 60 w 135"/>
                    <a:gd name="T15" fmla="*/ 45 h 195"/>
                    <a:gd name="T16" fmla="*/ 45 w 135"/>
                    <a:gd name="T17" fmla="*/ 45 h 195"/>
                    <a:gd name="T18" fmla="*/ 45 w 135"/>
                    <a:gd name="T19" fmla="*/ 75 h 195"/>
                    <a:gd name="T20" fmla="*/ 60 w 135"/>
                    <a:gd name="T21" fmla="*/ 120 h 195"/>
                    <a:gd name="T22" fmla="*/ 45 w 135"/>
                    <a:gd name="T23" fmla="*/ 150 h 195"/>
                    <a:gd name="T24" fmla="*/ 30 w 135"/>
                    <a:gd name="T25" fmla="*/ 135 h 195"/>
                    <a:gd name="T26" fmla="*/ 15 w 135"/>
                    <a:gd name="T27" fmla="*/ 120 h 195"/>
                    <a:gd name="T28" fmla="*/ 15 w 135"/>
                    <a:gd name="T29" fmla="*/ 105 h 195"/>
                    <a:gd name="T30" fmla="*/ 15 w 135"/>
                    <a:gd name="T31" fmla="*/ 90 h 195"/>
                    <a:gd name="T32" fmla="*/ 15 w 135"/>
                    <a:gd name="T33" fmla="*/ 45 h 195"/>
                    <a:gd name="T34" fmla="*/ 0 w 135"/>
                    <a:gd name="T35" fmla="*/ 45 h 195"/>
                    <a:gd name="T36" fmla="*/ 0 w 135"/>
                    <a:gd name="T37" fmla="*/ 15 h 195"/>
                    <a:gd name="T38" fmla="*/ 15 w 135"/>
                    <a:gd name="T39" fmla="*/ 75 h 195"/>
                    <a:gd name="T40" fmla="*/ 30 w 135"/>
                    <a:gd name="T41" fmla="*/ 105 h 195"/>
                    <a:gd name="T42" fmla="*/ 45 w 135"/>
                    <a:gd name="T43" fmla="*/ 165 h 195"/>
                    <a:gd name="T44" fmla="*/ 15 w 135"/>
                    <a:gd name="T45" fmla="*/ 195 h 195"/>
                    <a:gd name="T46" fmla="*/ 30 w 135"/>
                    <a:gd name="T47" fmla="*/ 195 h 195"/>
                    <a:gd name="T48" fmla="*/ 60 w 135"/>
                    <a:gd name="T49" fmla="*/ 180 h 195"/>
                    <a:gd name="T50" fmla="*/ 90 w 135"/>
                    <a:gd name="T51" fmla="*/ 0 h 195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</a:gdLst>
                  <a:ahLst/>
                  <a:cxnLst>
                    <a:cxn ang="T52">
                      <a:pos x="T0" y="T1"/>
                    </a:cxn>
                    <a:cxn ang="T53">
                      <a:pos x="T2" y="T3"/>
                    </a:cxn>
                    <a:cxn ang="T54">
                      <a:pos x="T4" y="T5"/>
                    </a:cxn>
                    <a:cxn ang="T55">
                      <a:pos x="T6" y="T7"/>
                    </a:cxn>
                    <a:cxn ang="T56">
                      <a:pos x="T8" y="T9"/>
                    </a:cxn>
                    <a:cxn ang="T57">
                      <a:pos x="T10" y="T11"/>
                    </a:cxn>
                    <a:cxn ang="T58">
                      <a:pos x="T12" y="T13"/>
                    </a:cxn>
                    <a:cxn ang="T59">
                      <a:pos x="T14" y="T15"/>
                    </a:cxn>
                    <a:cxn ang="T60">
                      <a:pos x="T16" y="T17"/>
                    </a:cxn>
                    <a:cxn ang="T61">
                      <a:pos x="T18" y="T19"/>
                    </a:cxn>
                    <a:cxn ang="T62">
                      <a:pos x="T20" y="T21"/>
                    </a:cxn>
                    <a:cxn ang="T63">
                      <a:pos x="T22" y="T23"/>
                    </a:cxn>
                    <a:cxn ang="T64">
                      <a:pos x="T24" y="T25"/>
                    </a:cxn>
                    <a:cxn ang="T65">
                      <a:pos x="T26" y="T27"/>
                    </a:cxn>
                    <a:cxn ang="T66">
                      <a:pos x="T28" y="T29"/>
                    </a:cxn>
                    <a:cxn ang="T67">
                      <a:pos x="T30" y="T31"/>
                    </a:cxn>
                    <a:cxn ang="T68">
                      <a:pos x="T32" y="T33"/>
                    </a:cxn>
                    <a:cxn ang="T69">
                      <a:pos x="T34" y="T35"/>
                    </a:cxn>
                    <a:cxn ang="T70">
                      <a:pos x="T36" y="T37"/>
                    </a:cxn>
                    <a:cxn ang="T71">
                      <a:pos x="T38" y="T39"/>
                    </a:cxn>
                    <a:cxn ang="T72">
                      <a:pos x="T40" y="T41"/>
                    </a:cxn>
                    <a:cxn ang="T73">
                      <a:pos x="T42" y="T43"/>
                    </a:cxn>
                    <a:cxn ang="T74">
                      <a:pos x="T44" y="T45"/>
                    </a:cxn>
                    <a:cxn ang="T75">
                      <a:pos x="T46" y="T47"/>
                    </a:cxn>
                    <a:cxn ang="T76">
                      <a:pos x="T48" y="T49"/>
                    </a:cxn>
                    <a:cxn ang="T77">
                      <a:pos x="T50" y="T51"/>
                    </a:cxn>
                  </a:cxnLst>
                  <a:rect l="0" t="0" r="r" b="b"/>
                  <a:pathLst>
                    <a:path w="135" h="195">
                      <a:moveTo>
                        <a:pt x="90" y="0"/>
                      </a:moveTo>
                      <a:lnTo>
                        <a:pt x="75" y="15"/>
                      </a:lnTo>
                      <a:lnTo>
                        <a:pt x="90" y="45"/>
                      </a:lnTo>
                      <a:lnTo>
                        <a:pt x="105" y="30"/>
                      </a:lnTo>
                      <a:lnTo>
                        <a:pt x="135" y="15"/>
                      </a:lnTo>
                      <a:lnTo>
                        <a:pt x="75" y="45"/>
                      </a:lnTo>
                      <a:lnTo>
                        <a:pt x="75" y="30"/>
                      </a:lnTo>
                      <a:lnTo>
                        <a:pt x="60" y="45"/>
                      </a:lnTo>
                      <a:lnTo>
                        <a:pt x="45" y="45"/>
                      </a:lnTo>
                      <a:lnTo>
                        <a:pt x="45" y="75"/>
                      </a:lnTo>
                      <a:lnTo>
                        <a:pt x="60" y="120"/>
                      </a:lnTo>
                      <a:lnTo>
                        <a:pt x="45" y="150"/>
                      </a:lnTo>
                      <a:lnTo>
                        <a:pt x="30" y="135"/>
                      </a:lnTo>
                      <a:lnTo>
                        <a:pt x="15" y="120"/>
                      </a:lnTo>
                      <a:lnTo>
                        <a:pt x="15" y="105"/>
                      </a:lnTo>
                      <a:lnTo>
                        <a:pt x="15" y="90"/>
                      </a:lnTo>
                      <a:lnTo>
                        <a:pt x="15" y="45"/>
                      </a:lnTo>
                      <a:lnTo>
                        <a:pt x="0" y="45"/>
                      </a:lnTo>
                      <a:lnTo>
                        <a:pt x="0" y="15"/>
                      </a:lnTo>
                      <a:lnTo>
                        <a:pt x="15" y="75"/>
                      </a:lnTo>
                      <a:lnTo>
                        <a:pt x="30" y="105"/>
                      </a:lnTo>
                      <a:lnTo>
                        <a:pt x="45" y="165"/>
                      </a:lnTo>
                      <a:lnTo>
                        <a:pt x="15" y="195"/>
                      </a:lnTo>
                      <a:lnTo>
                        <a:pt x="30" y="195"/>
                      </a:lnTo>
                      <a:lnTo>
                        <a:pt x="60" y="180"/>
                      </a:lnTo>
                      <a:lnTo>
                        <a:pt x="90" y="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302" name="Freeform 213"/>
                <xdr:cNvSpPr>
                  <a:spLocks noChangeAspect="1"/>
                </xdr:cNvSpPr>
              </xdr:nvSpPr>
              <xdr:spPr bwMode="auto">
                <a:xfrm>
                  <a:off x="6900" y="4118"/>
                  <a:ext cx="135" cy="195"/>
                </a:xfrm>
                <a:custGeom>
                  <a:avLst/>
                  <a:gdLst>
                    <a:gd name="T0" fmla="*/ 90 w 135"/>
                    <a:gd name="T1" fmla="*/ 0 h 195"/>
                    <a:gd name="T2" fmla="*/ 75 w 135"/>
                    <a:gd name="T3" fmla="*/ 15 h 195"/>
                    <a:gd name="T4" fmla="*/ 90 w 135"/>
                    <a:gd name="T5" fmla="*/ 45 h 195"/>
                    <a:gd name="T6" fmla="*/ 105 w 135"/>
                    <a:gd name="T7" fmla="*/ 30 h 195"/>
                    <a:gd name="T8" fmla="*/ 135 w 135"/>
                    <a:gd name="T9" fmla="*/ 15 h 195"/>
                    <a:gd name="T10" fmla="*/ 75 w 135"/>
                    <a:gd name="T11" fmla="*/ 45 h 195"/>
                    <a:gd name="T12" fmla="*/ 75 w 135"/>
                    <a:gd name="T13" fmla="*/ 30 h 195"/>
                    <a:gd name="T14" fmla="*/ 60 w 135"/>
                    <a:gd name="T15" fmla="*/ 45 h 195"/>
                    <a:gd name="T16" fmla="*/ 45 w 135"/>
                    <a:gd name="T17" fmla="*/ 45 h 195"/>
                    <a:gd name="T18" fmla="*/ 45 w 135"/>
                    <a:gd name="T19" fmla="*/ 75 h 195"/>
                    <a:gd name="T20" fmla="*/ 60 w 135"/>
                    <a:gd name="T21" fmla="*/ 120 h 195"/>
                    <a:gd name="T22" fmla="*/ 45 w 135"/>
                    <a:gd name="T23" fmla="*/ 150 h 195"/>
                    <a:gd name="T24" fmla="*/ 30 w 135"/>
                    <a:gd name="T25" fmla="*/ 135 h 195"/>
                    <a:gd name="T26" fmla="*/ 15 w 135"/>
                    <a:gd name="T27" fmla="*/ 120 h 195"/>
                    <a:gd name="T28" fmla="*/ 15 w 135"/>
                    <a:gd name="T29" fmla="*/ 105 h 195"/>
                    <a:gd name="T30" fmla="*/ 15 w 135"/>
                    <a:gd name="T31" fmla="*/ 90 h 195"/>
                    <a:gd name="T32" fmla="*/ 15 w 135"/>
                    <a:gd name="T33" fmla="*/ 45 h 195"/>
                    <a:gd name="T34" fmla="*/ 0 w 135"/>
                    <a:gd name="T35" fmla="*/ 45 h 195"/>
                    <a:gd name="T36" fmla="*/ 0 w 135"/>
                    <a:gd name="T37" fmla="*/ 15 h 195"/>
                    <a:gd name="T38" fmla="*/ 15 w 135"/>
                    <a:gd name="T39" fmla="*/ 75 h 195"/>
                    <a:gd name="T40" fmla="*/ 30 w 135"/>
                    <a:gd name="T41" fmla="*/ 105 h 195"/>
                    <a:gd name="T42" fmla="*/ 45 w 135"/>
                    <a:gd name="T43" fmla="*/ 165 h 195"/>
                    <a:gd name="T44" fmla="*/ 15 w 135"/>
                    <a:gd name="T45" fmla="*/ 195 h 195"/>
                    <a:gd name="T46" fmla="*/ 30 w 135"/>
                    <a:gd name="T47" fmla="*/ 195 h 195"/>
                    <a:gd name="T48" fmla="*/ 60 w 135"/>
                    <a:gd name="T49" fmla="*/ 180 h 195"/>
                    <a:gd name="T50" fmla="*/ 0 60000 65536"/>
                    <a:gd name="T51" fmla="*/ 0 60000 65536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</a:gdLst>
                  <a:ahLst/>
                  <a:cxnLst>
                    <a:cxn ang="T50">
                      <a:pos x="T0" y="T1"/>
                    </a:cxn>
                    <a:cxn ang="T51">
                      <a:pos x="T2" y="T3"/>
                    </a:cxn>
                    <a:cxn ang="T52">
                      <a:pos x="T4" y="T5"/>
                    </a:cxn>
                    <a:cxn ang="T53">
                      <a:pos x="T6" y="T7"/>
                    </a:cxn>
                    <a:cxn ang="T54">
                      <a:pos x="T8" y="T9"/>
                    </a:cxn>
                    <a:cxn ang="T55">
                      <a:pos x="T10" y="T11"/>
                    </a:cxn>
                    <a:cxn ang="T56">
                      <a:pos x="T12" y="T13"/>
                    </a:cxn>
                    <a:cxn ang="T57">
                      <a:pos x="T14" y="T15"/>
                    </a:cxn>
                    <a:cxn ang="T58">
                      <a:pos x="T16" y="T17"/>
                    </a:cxn>
                    <a:cxn ang="T59">
                      <a:pos x="T18" y="T19"/>
                    </a:cxn>
                    <a:cxn ang="T60">
                      <a:pos x="T20" y="T21"/>
                    </a:cxn>
                    <a:cxn ang="T61">
                      <a:pos x="T22" y="T23"/>
                    </a:cxn>
                    <a:cxn ang="T62">
                      <a:pos x="T24" y="T25"/>
                    </a:cxn>
                    <a:cxn ang="T63">
                      <a:pos x="T26" y="T27"/>
                    </a:cxn>
                    <a:cxn ang="T64">
                      <a:pos x="T28" y="T29"/>
                    </a:cxn>
                    <a:cxn ang="T65">
                      <a:pos x="T30" y="T31"/>
                    </a:cxn>
                    <a:cxn ang="T66">
                      <a:pos x="T32" y="T33"/>
                    </a:cxn>
                    <a:cxn ang="T67">
                      <a:pos x="T34" y="T35"/>
                    </a:cxn>
                    <a:cxn ang="T68">
                      <a:pos x="T36" y="T37"/>
                    </a:cxn>
                    <a:cxn ang="T69">
                      <a:pos x="T38" y="T39"/>
                    </a:cxn>
                    <a:cxn ang="T70">
                      <a:pos x="T40" y="T41"/>
                    </a:cxn>
                    <a:cxn ang="T71">
                      <a:pos x="T42" y="T43"/>
                    </a:cxn>
                    <a:cxn ang="T72">
                      <a:pos x="T44" y="T45"/>
                    </a:cxn>
                    <a:cxn ang="T73">
                      <a:pos x="T46" y="T47"/>
                    </a:cxn>
                    <a:cxn ang="T74">
                      <a:pos x="T48" y="T49"/>
                    </a:cxn>
                  </a:cxnLst>
                  <a:rect l="0" t="0" r="r" b="b"/>
                  <a:pathLst>
                    <a:path w="135" h="195">
                      <a:moveTo>
                        <a:pt x="90" y="0"/>
                      </a:moveTo>
                      <a:lnTo>
                        <a:pt x="75" y="15"/>
                      </a:lnTo>
                      <a:lnTo>
                        <a:pt x="90" y="45"/>
                      </a:lnTo>
                      <a:lnTo>
                        <a:pt x="105" y="30"/>
                      </a:lnTo>
                      <a:lnTo>
                        <a:pt x="135" y="15"/>
                      </a:lnTo>
                      <a:lnTo>
                        <a:pt x="75" y="45"/>
                      </a:lnTo>
                      <a:lnTo>
                        <a:pt x="75" y="30"/>
                      </a:lnTo>
                      <a:lnTo>
                        <a:pt x="60" y="45"/>
                      </a:lnTo>
                      <a:lnTo>
                        <a:pt x="45" y="45"/>
                      </a:lnTo>
                      <a:lnTo>
                        <a:pt x="45" y="75"/>
                      </a:lnTo>
                      <a:lnTo>
                        <a:pt x="60" y="120"/>
                      </a:lnTo>
                      <a:lnTo>
                        <a:pt x="45" y="150"/>
                      </a:lnTo>
                      <a:lnTo>
                        <a:pt x="30" y="135"/>
                      </a:lnTo>
                      <a:lnTo>
                        <a:pt x="15" y="120"/>
                      </a:lnTo>
                      <a:lnTo>
                        <a:pt x="15" y="105"/>
                      </a:lnTo>
                      <a:lnTo>
                        <a:pt x="15" y="90"/>
                      </a:lnTo>
                      <a:lnTo>
                        <a:pt x="15" y="45"/>
                      </a:lnTo>
                      <a:lnTo>
                        <a:pt x="0" y="45"/>
                      </a:lnTo>
                      <a:lnTo>
                        <a:pt x="0" y="15"/>
                      </a:lnTo>
                      <a:lnTo>
                        <a:pt x="15" y="75"/>
                      </a:lnTo>
                      <a:lnTo>
                        <a:pt x="30" y="105"/>
                      </a:lnTo>
                      <a:lnTo>
                        <a:pt x="45" y="165"/>
                      </a:lnTo>
                      <a:lnTo>
                        <a:pt x="15" y="195"/>
                      </a:lnTo>
                      <a:lnTo>
                        <a:pt x="30" y="195"/>
                      </a:lnTo>
                      <a:lnTo>
                        <a:pt x="60" y="180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88" name="Group 214"/>
              <xdr:cNvGrpSpPr>
                <a:grpSpLocks noChangeAspect="1"/>
              </xdr:cNvGrpSpPr>
            </xdr:nvGrpSpPr>
            <xdr:grpSpPr bwMode="auto">
              <a:xfrm>
                <a:off x="6810" y="4193"/>
                <a:ext cx="60" cy="15"/>
                <a:chOff x="6810" y="4193"/>
                <a:chExt cx="60" cy="15"/>
              </a:xfrm>
            </xdr:grpSpPr>
            <xdr:sp macro="" textlink="">
              <xdr:nvSpPr>
                <xdr:cNvPr id="299" name="Freeform 215"/>
                <xdr:cNvSpPr>
                  <a:spLocks noChangeAspect="1"/>
                </xdr:cNvSpPr>
              </xdr:nvSpPr>
              <xdr:spPr bwMode="auto">
                <a:xfrm>
                  <a:off x="6810" y="4193"/>
                  <a:ext cx="60" cy="15"/>
                </a:xfrm>
                <a:custGeom>
                  <a:avLst/>
                  <a:gdLst>
                    <a:gd name="T0" fmla="*/ 0 w 60"/>
                    <a:gd name="T1" fmla="*/ 0 h 15"/>
                    <a:gd name="T2" fmla="*/ 45 w 60"/>
                    <a:gd name="T3" fmla="*/ 0 h 15"/>
                    <a:gd name="T4" fmla="*/ 45 w 60"/>
                    <a:gd name="T5" fmla="*/ 15 h 15"/>
                    <a:gd name="T6" fmla="*/ 60 w 60"/>
                    <a:gd name="T7" fmla="*/ 15 h 15"/>
                    <a:gd name="T8" fmla="*/ 0 w 60"/>
                    <a:gd name="T9" fmla="*/ 0 h 15"/>
                    <a:gd name="T10" fmla="*/ 0 60000 65536"/>
                    <a:gd name="T11" fmla="*/ 0 60000 65536"/>
                    <a:gd name="T12" fmla="*/ 0 60000 65536"/>
                    <a:gd name="T13" fmla="*/ 0 60000 65536"/>
                    <a:gd name="T14" fmla="*/ 0 60000 65536"/>
                  </a:gdLst>
                  <a:ahLst/>
                  <a:cxnLst>
                    <a:cxn ang="T10">
                      <a:pos x="T0" y="T1"/>
                    </a:cxn>
                    <a:cxn ang="T11">
                      <a:pos x="T2" y="T3"/>
                    </a:cxn>
                    <a:cxn ang="T12">
                      <a:pos x="T4" y="T5"/>
                    </a:cxn>
                    <a:cxn ang="T13">
                      <a:pos x="T6" y="T7"/>
                    </a:cxn>
                    <a:cxn ang="T14">
                      <a:pos x="T8" y="T9"/>
                    </a:cxn>
                  </a:cxnLst>
                  <a:rect l="0" t="0" r="r" b="b"/>
                  <a:pathLst>
                    <a:path w="60" h="15">
                      <a:moveTo>
                        <a:pt x="0" y="0"/>
                      </a:moveTo>
                      <a:lnTo>
                        <a:pt x="45" y="0"/>
                      </a:lnTo>
                      <a:lnTo>
                        <a:pt x="45" y="15"/>
                      </a:lnTo>
                      <a:lnTo>
                        <a:pt x="60" y="1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300" name="Freeform 216"/>
                <xdr:cNvSpPr>
                  <a:spLocks noChangeAspect="1"/>
                </xdr:cNvSpPr>
              </xdr:nvSpPr>
              <xdr:spPr bwMode="auto">
                <a:xfrm>
                  <a:off x="6810" y="4193"/>
                  <a:ext cx="60" cy="15"/>
                </a:xfrm>
                <a:custGeom>
                  <a:avLst/>
                  <a:gdLst>
                    <a:gd name="T0" fmla="*/ 0 w 60"/>
                    <a:gd name="T1" fmla="*/ 0 h 15"/>
                    <a:gd name="T2" fmla="*/ 45 w 60"/>
                    <a:gd name="T3" fmla="*/ 0 h 15"/>
                    <a:gd name="T4" fmla="*/ 45 w 60"/>
                    <a:gd name="T5" fmla="*/ 15 h 15"/>
                    <a:gd name="T6" fmla="*/ 60 w 60"/>
                    <a:gd name="T7" fmla="*/ 15 h 15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60" h="15">
                      <a:moveTo>
                        <a:pt x="0" y="0"/>
                      </a:moveTo>
                      <a:lnTo>
                        <a:pt x="45" y="0"/>
                      </a:lnTo>
                      <a:lnTo>
                        <a:pt x="45" y="15"/>
                      </a:lnTo>
                      <a:lnTo>
                        <a:pt x="60" y="15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sp macro="" textlink="">
            <xdr:nvSpPr>
              <xdr:cNvPr id="289" name="Freeform 217"/>
              <xdr:cNvSpPr>
                <a:spLocks noChangeAspect="1"/>
              </xdr:cNvSpPr>
            </xdr:nvSpPr>
            <xdr:spPr bwMode="auto">
              <a:xfrm>
                <a:off x="6735" y="4358"/>
                <a:ext cx="60" cy="45"/>
              </a:xfrm>
              <a:custGeom>
                <a:avLst/>
                <a:gdLst>
                  <a:gd name="T0" fmla="*/ 0 w 60"/>
                  <a:gd name="T1" fmla="*/ 15 h 45"/>
                  <a:gd name="T2" fmla="*/ 30 w 60"/>
                  <a:gd name="T3" fmla="*/ 15 h 45"/>
                  <a:gd name="T4" fmla="*/ 45 w 60"/>
                  <a:gd name="T5" fmla="*/ 0 h 45"/>
                  <a:gd name="T6" fmla="*/ 60 w 60"/>
                  <a:gd name="T7" fmla="*/ 0 h 45"/>
                  <a:gd name="T8" fmla="*/ 60 w 60"/>
                  <a:gd name="T9" fmla="*/ 45 h 45"/>
                  <a:gd name="T10" fmla="*/ 0 w 60"/>
                  <a:gd name="T11" fmla="*/ 45 h 45"/>
                  <a:gd name="T12" fmla="*/ 0 w 60"/>
                  <a:gd name="T13" fmla="*/ 45 h 45"/>
                  <a:gd name="T14" fmla="*/ 0 w 60"/>
                  <a:gd name="T15" fmla="*/ 15 h 45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0" t="0" r="r" b="b"/>
                <a:pathLst>
                  <a:path w="60" h="45">
                    <a:moveTo>
                      <a:pt x="0" y="15"/>
                    </a:moveTo>
                    <a:lnTo>
                      <a:pt x="30" y="15"/>
                    </a:lnTo>
                    <a:lnTo>
                      <a:pt x="45" y="0"/>
                    </a:lnTo>
                    <a:lnTo>
                      <a:pt x="60" y="0"/>
                    </a:lnTo>
                    <a:lnTo>
                      <a:pt x="60" y="45"/>
                    </a:lnTo>
                    <a:lnTo>
                      <a:pt x="0" y="45"/>
                    </a:lnTo>
                    <a:lnTo>
                      <a:pt x="0" y="15"/>
                    </a:lnTo>
                    <a:close/>
                  </a:path>
                </a:pathLst>
              </a:custGeom>
              <a:solidFill>
                <a:srgbClr val="C0C0C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grpSp>
            <xdr:nvGrpSpPr>
              <xdr:cNvPr id="290" name="Group 218"/>
              <xdr:cNvGrpSpPr>
                <a:grpSpLocks noChangeAspect="1"/>
              </xdr:cNvGrpSpPr>
            </xdr:nvGrpSpPr>
            <xdr:grpSpPr bwMode="auto">
              <a:xfrm>
                <a:off x="6690" y="4238"/>
                <a:ext cx="120" cy="165"/>
                <a:chOff x="6690" y="4238"/>
                <a:chExt cx="120" cy="165"/>
              </a:xfrm>
            </xdr:grpSpPr>
            <xdr:sp macro="" textlink="">
              <xdr:nvSpPr>
                <xdr:cNvPr id="297" name="Freeform 219"/>
                <xdr:cNvSpPr>
                  <a:spLocks noChangeAspect="1"/>
                </xdr:cNvSpPr>
              </xdr:nvSpPr>
              <xdr:spPr bwMode="auto">
                <a:xfrm>
                  <a:off x="6690" y="4238"/>
                  <a:ext cx="120" cy="165"/>
                </a:xfrm>
                <a:custGeom>
                  <a:avLst/>
                  <a:gdLst>
                    <a:gd name="T0" fmla="*/ 90 w 120"/>
                    <a:gd name="T1" fmla="*/ 0 h 165"/>
                    <a:gd name="T2" fmla="*/ 120 w 120"/>
                    <a:gd name="T3" fmla="*/ 30 h 165"/>
                    <a:gd name="T4" fmla="*/ 120 w 120"/>
                    <a:gd name="T5" fmla="*/ 45 h 165"/>
                    <a:gd name="T6" fmla="*/ 105 w 120"/>
                    <a:gd name="T7" fmla="*/ 75 h 165"/>
                    <a:gd name="T8" fmla="*/ 90 w 120"/>
                    <a:gd name="T9" fmla="*/ 60 h 165"/>
                    <a:gd name="T10" fmla="*/ 75 w 120"/>
                    <a:gd name="T11" fmla="*/ 75 h 165"/>
                    <a:gd name="T12" fmla="*/ 75 w 120"/>
                    <a:gd name="T13" fmla="*/ 90 h 165"/>
                    <a:gd name="T14" fmla="*/ 60 w 120"/>
                    <a:gd name="T15" fmla="*/ 105 h 165"/>
                    <a:gd name="T16" fmla="*/ 60 w 120"/>
                    <a:gd name="T17" fmla="*/ 135 h 165"/>
                    <a:gd name="T18" fmla="*/ 45 w 120"/>
                    <a:gd name="T19" fmla="*/ 105 h 165"/>
                    <a:gd name="T20" fmla="*/ 30 w 120"/>
                    <a:gd name="T21" fmla="*/ 135 h 165"/>
                    <a:gd name="T22" fmla="*/ 15 w 120"/>
                    <a:gd name="T23" fmla="*/ 165 h 165"/>
                    <a:gd name="T24" fmla="*/ 0 w 120"/>
                    <a:gd name="T25" fmla="*/ 135 h 165"/>
                    <a:gd name="T26" fmla="*/ 0 w 120"/>
                    <a:gd name="T27" fmla="*/ 120 h 165"/>
                    <a:gd name="T28" fmla="*/ 30 w 120"/>
                    <a:gd name="T29" fmla="*/ 120 h 165"/>
                    <a:gd name="T30" fmla="*/ 30 w 120"/>
                    <a:gd name="T31" fmla="*/ 105 h 165"/>
                    <a:gd name="T32" fmla="*/ 60 w 120"/>
                    <a:gd name="T33" fmla="*/ 75 h 165"/>
                    <a:gd name="T34" fmla="*/ 60 w 120"/>
                    <a:gd name="T35" fmla="*/ 45 h 165"/>
                    <a:gd name="T36" fmla="*/ 90 w 120"/>
                    <a:gd name="T37" fmla="*/ 0 h 165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</a:gdLst>
                  <a:ahLst/>
                  <a:cxnLst>
                    <a:cxn ang="T38">
                      <a:pos x="T0" y="T1"/>
                    </a:cxn>
                    <a:cxn ang="T39">
                      <a:pos x="T2" y="T3"/>
                    </a:cxn>
                    <a:cxn ang="T40">
                      <a:pos x="T4" y="T5"/>
                    </a:cxn>
                    <a:cxn ang="T41">
                      <a:pos x="T6" y="T7"/>
                    </a:cxn>
                    <a:cxn ang="T42">
                      <a:pos x="T8" y="T9"/>
                    </a:cxn>
                    <a:cxn ang="T43">
                      <a:pos x="T10" y="T11"/>
                    </a:cxn>
                    <a:cxn ang="T44">
                      <a:pos x="T12" y="T13"/>
                    </a:cxn>
                    <a:cxn ang="T45">
                      <a:pos x="T14" y="T15"/>
                    </a:cxn>
                    <a:cxn ang="T46">
                      <a:pos x="T16" y="T17"/>
                    </a:cxn>
                    <a:cxn ang="T47">
                      <a:pos x="T18" y="T19"/>
                    </a:cxn>
                    <a:cxn ang="T48">
                      <a:pos x="T20" y="T21"/>
                    </a:cxn>
                    <a:cxn ang="T49">
                      <a:pos x="T22" y="T23"/>
                    </a:cxn>
                    <a:cxn ang="T50">
                      <a:pos x="T24" y="T25"/>
                    </a:cxn>
                    <a:cxn ang="T51">
                      <a:pos x="T26" y="T27"/>
                    </a:cxn>
                    <a:cxn ang="T52">
                      <a:pos x="T28" y="T29"/>
                    </a:cxn>
                    <a:cxn ang="T53">
                      <a:pos x="T30" y="T31"/>
                    </a:cxn>
                    <a:cxn ang="T54">
                      <a:pos x="T32" y="T33"/>
                    </a:cxn>
                    <a:cxn ang="T55">
                      <a:pos x="T34" y="T35"/>
                    </a:cxn>
                    <a:cxn ang="T56">
                      <a:pos x="T36" y="T37"/>
                    </a:cxn>
                  </a:cxnLst>
                  <a:rect l="0" t="0" r="r" b="b"/>
                  <a:pathLst>
                    <a:path w="120" h="165">
                      <a:moveTo>
                        <a:pt x="90" y="0"/>
                      </a:moveTo>
                      <a:lnTo>
                        <a:pt x="120" y="30"/>
                      </a:lnTo>
                      <a:lnTo>
                        <a:pt x="120" y="45"/>
                      </a:lnTo>
                      <a:lnTo>
                        <a:pt x="105" y="75"/>
                      </a:lnTo>
                      <a:lnTo>
                        <a:pt x="90" y="60"/>
                      </a:lnTo>
                      <a:lnTo>
                        <a:pt x="75" y="75"/>
                      </a:lnTo>
                      <a:lnTo>
                        <a:pt x="75" y="90"/>
                      </a:lnTo>
                      <a:lnTo>
                        <a:pt x="60" y="105"/>
                      </a:lnTo>
                      <a:lnTo>
                        <a:pt x="60" y="135"/>
                      </a:lnTo>
                      <a:lnTo>
                        <a:pt x="45" y="105"/>
                      </a:lnTo>
                      <a:lnTo>
                        <a:pt x="30" y="135"/>
                      </a:lnTo>
                      <a:lnTo>
                        <a:pt x="15" y="165"/>
                      </a:lnTo>
                      <a:lnTo>
                        <a:pt x="0" y="135"/>
                      </a:lnTo>
                      <a:lnTo>
                        <a:pt x="0" y="120"/>
                      </a:lnTo>
                      <a:lnTo>
                        <a:pt x="30" y="120"/>
                      </a:lnTo>
                      <a:lnTo>
                        <a:pt x="30" y="105"/>
                      </a:lnTo>
                      <a:lnTo>
                        <a:pt x="60" y="75"/>
                      </a:lnTo>
                      <a:lnTo>
                        <a:pt x="60" y="45"/>
                      </a:lnTo>
                      <a:lnTo>
                        <a:pt x="90" y="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98" name="Freeform 220"/>
                <xdr:cNvSpPr>
                  <a:spLocks noChangeAspect="1"/>
                </xdr:cNvSpPr>
              </xdr:nvSpPr>
              <xdr:spPr bwMode="auto">
                <a:xfrm>
                  <a:off x="6690" y="4238"/>
                  <a:ext cx="120" cy="165"/>
                </a:xfrm>
                <a:custGeom>
                  <a:avLst/>
                  <a:gdLst>
                    <a:gd name="T0" fmla="*/ 90 w 120"/>
                    <a:gd name="T1" fmla="*/ 0 h 165"/>
                    <a:gd name="T2" fmla="*/ 120 w 120"/>
                    <a:gd name="T3" fmla="*/ 30 h 165"/>
                    <a:gd name="T4" fmla="*/ 120 w 120"/>
                    <a:gd name="T5" fmla="*/ 45 h 165"/>
                    <a:gd name="T6" fmla="*/ 105 w 120"/>
                    <a:gd name="T7" fmla="*/ 75 h 165"/>
                    <a:gd name="T8" fmla="*/ 90 w 120"/>
                    <a:gd name="T9" fmla="*/ 60 h 165"/>
                    <a:gd name="T10" fmla="*/ 75 w 120"/>
                    <a:gd name="T11" fmla="*/ 75 h 165"/>
                    <a:gd name="T12" fmla="*/ 75 w 120"/>
                    <a:gd name="T13" fmla="*/ 90 h 165"/>
                    <a:gd name="T14" fmla="*/ 60 w 120"/>
                    <a:gd name="T15" fmla="*/ 105 h 165"/>
                    <a:gd name="T16" fmla="*/ 60 w 120"/>
                    <a:gd name="T17" fmla="*/ 135 h 165"/>
                    <a:gd name="T18" fmla="*/ 45 w 120"/>
                    <a:gd name="T19" fmla="*/ 105 h 165"/>
                    <a:gd name="T20" fmla="*/ 30 w 120"/>
                    <a:gd name="T21" fmla="*/ 135 h 165"/>
                    <a:gd name="T22" fmla="*/ 15 w 120"/>
                    <a:gd name="T23" fmla="*/ 165 h 165"/>
                    <a:gd name="T24" fmla="*/ 0 w 120"/>
                    <a:gd name="T25" fmla="*/ 135 h 165"/>
                    <a:gd name="T26" fmla="*/ 0 w 120"/>
                    <a:gd name="T27" fmla="*/ 120 h 165"/>
                    <a:gd name="T28" fmla="*/ 30 w 120"/>
                    <a:gd name="T29" fmla="*/ 120 h 165"/>
                    <a:gd name="T30" fmla="*/ 30 w 120"/>
                    <a:gd name="T31" fmla="*/ 105 h 165"/>
                    <a:gd name="T32" fmla="*/ 60 w 120"/>
                    <a:gd name="T33" fmla="*/ 75 h 165"/>
                    <a:gd name="T34" fmla="*/ 60 w 120"/>
                    <a:gd name="T35" fmla="*/ 45 h 165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</a:gdLst>
                  <a:ahLst/>
                  <a:cxnLst>
                    <a:cxn ang="T36">
                      <a:pos x="T0" y="T1"/>
                    </a:cxn>
                    <a:cxn ang="T37">
                      <a:pos x="T2" y="T3"/>
                    </a:cxn>
                    <a:cxn ang="T38">
                      <a:pos x="T4" y="T5"/>
                    </a:cxn>
                    <a:cxn ang="T39">
                      <a:pos x="T6" y="T7"/>
                    </a:cxn>
                    <a:cxn ang="T40">
                      <a:pos x="T8" y="T9"/>
                    </a:cxn>
                    <a:cxn ang="T41">
                      <a:pos x="T10" y="T11"/>
                    </a:cxn>
                    <a:cxn ang="T42">
                      <a:pos x="T12" y="T13"/>
                    </a:cxn>
                    <a:cxn ang="T43">
                      <a:pos x="T14" y="T15"/>
                    </a:cxn>
                    <a:cxn ang="T44">
                      <a:pos x="T16" y="T17"/>
                    </a:cxn>
                    <a:cxn ang="T45">
                      <a:pos x="T18" y="T19"/>
                    </a:cxn>
                    <a:cxn ang="T46">
                      <a:pos x="T20" y="T21"/>
                    </a:cxn>
                    <a:cxn ang="T47">
                      <a:pos x="T22" y="T23"/>
                    </a:cxn>
                    <a:cxn ang="T48">
                      <a:pos x="T24" y="T25"/>
                    </a:cxn>
                    <a:cxn ang="T49">
                      <a:pos x="T26" y="T27"/>
                    </a:cxn>
                    <a:cxn ang="T50">
                      <a:pos x="T28" y="T29"/>
                    </a:cxn>
                    <a:cxn ang="T51">
                      <a:pos x="T30" y="T31"/>
                    </a:cxn>
                    <a:cxn ang="T52">
                      <a:pos x="T32" y="T33"/>
                    </a:cxn>
                    <a:cxn ang="T53">
                      <a:pos x="T34" y="T35"/>
                    </a:cxn>
                  </a:cxnLst>
                  <a:rect l="0" t="0" r="r" b="b"/>
                  <a:pathLst>
                    <a:path w="120" h="165">
                      <a:moveTo>
                        <a:pt x="90" y="0"/>
                      </a:moveTo>
                      <a:lnTo>
                        <a:pt x="120" y="30"/>
                      </a:lnTo>
                      <a:lnTo>
                        <a:pt x="120" y="45"/>
                      </a:lnTo>
                      <a:lnTo>
                        <a:pt x="105" y="75"/>
                      </a:lnTo>
                      <a:lnTo>
                        <a:pt x="90" y="60"/>
                      </a:lnTo>
                      <a:lnTo>
                        <a:pt x="75" y="75"/>
                      </a:lnTo>
                      <a:lnTo>
                        <a:pt x="75" y="90"/>
                      </a:lnTo>
                      <a:lnTo>
                        <a:pt x="60" y="105"/>
                      </a:lnTo>
                      <a:lnTo>
                        <a:pt x="60" y="135"/>
                      </a:lnTo>
                      <a:lnTo>
                        <a:pt x="45" y="105"/>
                      </a:lnTo>
                      <a:lnTo>
                        <a:pt x="30" y="135"/>
                      </a:lnTo>
                      <a:lnTo>
                        <a:pt x="15" y="165"/>
                      </a:lnTo>
                      <a:lnTo>
                        <a:pt x="0" y="135"/>
                      </a:lnTo>
                      <a:lnTo>
                        <a:pt x="0" y="120"/>
                      </a:lnTo>
                      <a:lnTo>
                        <a:pt x="30" y="120"/>
                      </a:lnTo>
                      <a:lnTo>
                        <a:pt x="30" y="105"/>
                      </a:lnTo>
                      <a:lnTo>
                        <a:pt x="60" y="75"/>
                      </a:lnTo>
                      <a:lnTo>
                        <a:pt x="60" y="45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91" name="Group 221"/>
              <xdr:cNvGrpSpPr>
                <a:grpSpLocks noChangeAspect="1"/>
              </xdr:cNvGrpSpPr>
            </xdr:nvGrpSpPr>
            <xdr:grpSpPr bwMode="auto">
              <a:xfrm>
                <a:off x="6750" y="4178"/>
                <a:ext cx="30" cy="15"/>
                <a:chOff x="6750" y="4178"/>
                <a:chExt cx="30" cy="15"/>
              </a:xfrm>
            </xdr:grpSpPr>
            <xdr:sp macro="" textlink="">
              <xdr:nvSpPr>
                <xdr:cNvPr id="295" name="Freeform 222"/>
                <xdr:cNvSpPr>
                  <a:spLocks noChangeAspect="1"/>
                </xdr:cNvSpPr>
              </xdr:nvSpPr>
              <xdr:spPr bwMode="auto">
                <a:xfrm>
                  <a:off x="6750" y="4178"/>
                  <a:ext cx="30" cy="15"/>
                </a:xfrm>
                <a:custGeom>
                  <a:avLst/>
                  <a:gdLst>
                    <a:gd name="T0" fmla="*/ 0 w 30"/>
                    <a:gd name="T1" fmla="*/ 0 h 15"/>
                    <a:gd name="T2" fmla="*/ 0 w 30"/>
                    <a:gd name="T3" fmla="*/ 15 h 15"/>
                    <a:gd name="T4" fmla="*/ 30 w 30"/>
                    <a:gd name="T5" fmla="*/ 15 h 15"/>
                    <a:gd name="T6" fmla="*/ 0 w 30"/>
                    <a:gd name="T7" fmla="*/ 0 h 15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30" h="15">
                      <a:moveTo>
                        <a:pt x="0" y="0"/>
                      </a:moveTo>
                      <a:lnTo>
                        <a:pt x="0" y="15"/>
                      </a:lnTo>
                      <a:lnTo>
                        <a:pt x="30" y="15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C0C0C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96" name="Freeform 223"/>
                <xdr:cNvSpPr>
                  <a:spLocks noChangeAspect="1"/>
                </xdr:cNvSpPr>
              </xdr:nvSpPr>
              <xdr:spPr bwMode="auto">
                <a:xfrm>
                  <a:off x="6750" y="4178"/>
                  <a:ext cx="30" cy="15"/>
                </a:xfrm>
                <a:custGeom>
                  <a:avLst/>
                  <a:gdLst>
                    <a:gd name="T0" fmla="*/ 0 w 30"/>
                    <a:gd name="T1" fmla="*/ 0 h 15"/>
                    <a:gd name="T2" fmla="*/ 0 w 30"/>
                    <a:gd name="T3" fmla="*/ 15 h 15"/>
                    <a:gd name="T4" fmla="*/ 30 w 30"/>
                    <a:gd name="T5" fmla="*/ 15 h 15"/>
                    <a:gd name="T6" fmla="*/ 0 60000 65536"/>
                    <a:gd name="T7" fmla="*/ 0 60000 65536"/>
                    <a:gd name="T8" fmla="*/ 0 60000 65536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0" t="0" r="r" b="b"/>
                  <a:pathLst>
                    <a:path w="30" h="15">
                      <a:moveTo>
                        <a:pt x="0" y="0"/>
                      </a:moveTo>
                      <a:lnTo>
                        <a:pt x="0" y="15"/>
                      </a:lnTo>
                      <a:lnTo>
                        <a:pt x="30" y="15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92" name="Group 224"/>
              <xdr:cNvGrpSpPr>
                <a:grpSpLocks noChangeAspect="1"/>
              </xdr:cNvGrpSpPr>
            </xdr:nvGrpSpPr>
            <xdr:grpSpPr bwMode="auto">
              <a:xfrm>
                <a:off x="6735" y="4223"/>
                <a:ext cx="1" cy="1"/>
                <a:chOff x="6735" y="4223"/>
                <a:chExt cx="1" cy="1"/>
              </a:xfrm>
            </xdr:grpSpPr>
            <xdr:cxnSp macro="">
              <xdr:nvCxnSpPr>
                <xdr:cNvPr id="293" name="Line 225"/>
                <xdr:cNvCxnSpPr>
                  <a:cxnSpLocks noChangeAspect="1" noChangeShapeType="1"/>
                </xdr:cNvCxnSpPr>
              </xdr:nvCxnSpPr>
              <xdr:spPr bwMode="auto">
                <a:xfrm>
                  <a:off x="6735" y="4223"/>
                  <a:ext cx="1" cy="1"/>
                </a:xfrm>
                <a:prstGeom prst="line">
                  <a:avLst/>
                </a:prstGeom>
                <a:noFill/>
                <a:ln w="3175">
                  <a:solidFill>
                    <a:srgbClr val="FFFFFF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  <xdr:cxnSp macro="">
              <xdr:nvCxnSpPr>
                <xdr:cNvPr id="294" name="Line 226"/>
                <xdr:cNvCxnSpPr>
                  <a:cxnSpLocks noChangeAspect="1" noChangeShapeType="1"/>
                </xdr:cNvCxnSpPr>
              </xdr:nvCxnSpPr>
              <xdr:spPr bwMode="auto">
                <a:xfrm>
                  <a:off x="6735" y="4223"/>
                  <a:ext cx="1" cy="1"/>
                </a:xfrm>
                <a:prstGeom prst="line">
                  <a:avLst/>
                </a:pr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cxnSp>
          </xdr:grpSp>
        </xdr:grpSp>
      </xdr:grpSp>
      <xdr:sp macro="" textlink="">
        <xdr:nvSpPr>
          <xdr:cNvPr id="15" name="Freeform 227"/>
          <xdr:cNvSpPr>
            <a:spLocks noChangeAspect="1"/>
          </xdr:cNvSpPr>
        </xdr:nvSpPr>
        <xdr:spPr bwMode="auto">
          <a:xfrm>
            <a:off x="6390" y="3426"/>
            <a:ext cx="870" cy="602"/>
          </a:xfrm>
          <a:custGeom>
            <a:avLst/>
            <a:gdLst>
              <a:gd name="T0" fmla="*/ 120 w 870"/>
              <a:gd name="T1" fmla="*/ 586 h 602"/>
              <a:gd name="T2" fmla="*/ 150 w 870"/>
              <a:gd name="T3" fmla="*/ 586 h 602"/>
              <a:gd name="T4" fmla="*/ 255 w 870"/>
              <a:gd name="T5" fmla="*/ 586 h 602"/>
              <a:gd name="T6" fmla="*/ 270 w 870"/>
              <a:gd name="T7" fmla="*/ 571 h 602"/>
              <a:gd name="T8" fmla="*/ 300 w 870"/>
              <a:gd name="T9" fmla="*/ 571 h 602"/>
              <a:gd name="T10" fmla="*/ 330 w 870"/>
              <a:gd name="T11" fmla="*/ 556 h 602"/>
              <a:gd name="T12" fmla="*/ 330 w 870"/>
              <a:gd name="T13" fmla="*/ 556 h 602"/>
              <a:gd name="T14" fmla="*/ 360 w 870"/>
              <a:gd name="T15" fmla="*/ 571 h 602"/>
              <a:gd name="T16" fmla="*/ 465 w 870"/>
              <a:gd name="T17" fmla="*/ 602 h 602"/>
              <a:gd name="T18" fmla="*/ 585 w 870"/>
              <a:gd name="T19" fmla="*/ 602 h 602"/>
              <a:gd name="T20" fmla="*/ 600 w 870"/>
              <a:gd name="T21" fmla="*/ 571 h 602"/>
              <a:gd name="T22" fmla="*/ 615 w 870"/>
              <a:gd name="T23" fmla="*/ 586 h 602"/>
              <a:gd name="T24" fmla="*/ 645 w 870"/>
              <a:gd name="T25" fmla="*/ 571 h 602"/>
              <a:gd name="T26" fmla="*/ 690 w 870"/>
              <a:gd name="T27" fmla="*/ 571 h 602"/>
              <a:gd name="T28" fmla="*/ 705 w 870"/>
              <a:gd name="T29" fmla="*/ 556 h 602"/>
              <a:gd name="T30" fmla="*/ 735 w 870"/>
              <a:gd name="T31" fmla="*/ 556 h 602"/>
              <a:gd name="T32" fmla="*/ 765 w 870"/>
              <a:gd name="T33" fmla="*/ 541 h 602"/>
              <a:gd name="T34" fmla="*/ 825 w 870"/>
              <a:gd name="T35" fmla="*/ 541 h 602"/>
              <a:gd name="T36" fmla="*/ 840 w 870"/>
              <a:gd name="T37" fmla="*/ 541 h 602"/>
              <a:gd name="T38" fmla="*/ 870 w 870"/>
              <a:gd name="T39" fmla="*/ 541 h 602"/>
              <a:gd name="T40" fmla="*/ 165 w 870"/>
              <a:gd name="T41" fmla="*/ 0 h 602"/>
              <a:gd name="T42" fmla="*/ 0 w 870"/>
              <a:gd name="T43" fmla="*/ 90 h 602"/>
              <a:gd name="T44" fmla="*/ 60 w 870"/>
              <a:gd name="T45" fmla="*/ 166 h 602"/>
              <a:gd name="T46" fmla="*/ 90 w 870"/>
              <a:gd name="T47" fmla="*/ 226 h 602"/>
              <a:gd name="T48" fmla="*/ 105 w 870"/>
              <a:gd name="T49" fmla="*/ 286 h 602"/>
              <a:gd name="T50" fmla="*/ 120 w 870"/>
              <a:gd name="T51" fmla="*/ 346 h 602"/>
              <a:gd name="T52" fmla="*/ 120 w 870"/>
              <a:gd name="T53" fmla="*/ 586 h 602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</a:gdLst>
            <a:ahLst/>
            <a:cxnLst>
              <a:cxn ang="T54">
                <a:pos x="T0" y="T1"/>
              </a:cxn>
              <a:cxn ang="T55">
                <a:pos x="T2" y="T3"/>
              </a:cxn>
              <a:cxn ang="T56">
                <a:pos x="T4" y="T5"/>
              </a:cxn>
              <a:cxn ang="T57">
                <a:pos x="T6" y="T7"/>
              </a:cxn>
              <a:cxn ang="T58">
                <a:pos x="T8" y="T9"/>
              </a:cxn>
              <a:cxn ang="T59">
                <a:pos x="T10" y="T11"/>
              </a:cxn>
              <a:cxn ang="T60">
                <a:pos x="T12" y="T13"/>
              </a:cxn>
              <a:cxn ang="T61">
                <a:pos x="T14" y="T15"/>
              </a:cxn>
              <a:cxn ang="T62">
                <a:pos x="T16" y="T17"/>
              </a:cxn>
              <a:cxn ang="T63">
                <a:pos x="T18" y="T19"/>
              </a:cxn>
              <a:cxn ang="T64">
                <a:pos x="T20" y="T21"/>
              </a:cxn>
              <a:cxn ang="T65">
                <a:pos x="T22" y="T23"/>
              </a:cxn>
              <a:cxn ang="T66">
                <a:pos x="T24" y="T25"/>
              </a:cxn>
              <a:cxn ang="T67">
                <a:pos x="T26" y="T27"/>
              </a:cxn>
              <a:cxn ang="T68">
                <a:pos x="T28" y="T29"/>
              </a:cxn>
              <a:cxn ang="T69">
                <a:pos x="T30" y="T31"/>
              </a:cxn>
              <a:cxn ang="T70">
                <a:pos x="T32" y="T33"/>
              </a:cxn>
              <a:cxn ang="T71">
                <a:pos x="T34" y="T35"/>
              </a:cxn>
              <a:cxn ang="T72">
                <a:pos x="T36" y="T37"/>
              </a:cxn>
              <a:cxn ang="T73">
                <a:pos x="T38" y="T39"/>
              </a:cxn>
              <a:cxn ang="T74">
                <a:pos x="T40" y="T41"/>
              </a:cxn>
              <a:cxn ang="T75">
                <a:pos x="T42" y="T43"/>
              </a:cxn>
              <a:cxn ang="T76">
                <a:pos x="T44" y="T45"/>
              </a:cxn>
              <a:cxn ang="T77">
                <a:pos x="T46" y="T47"/>
              </a:cxn>
              <a:cxn ang="T78">
                <a:pos x="T48" y="T49"/>
              </a:cxn>
              <a:cxn ang="T79">
                <a:pos x="T50" y="T51"/>
              </a:cxn>
              <a:cxn ang="T80">
                <a:pos x="T52" y="T53"/>
              </a:cxn>
            </a:cxnLst>
            <a:rect l="0" t="0" r="r" b="b"/>
            <a:pathLst>
              <a:path w="870" h="602">
                <a:moveTo>
                  <a:pt x="120" y="586"/>
                </a:moveTo>
                <a:lnTo>
                  <a:pt x="150" y="586"/>
                </a:lnTo>
                <a:lnTo>
                  <a:pt x="255" y="586"/>
                </a:lnTo>
                <a:lnTo>
                  <a:pt x="270" y="571"/>
                </a:lnTo>
                <a:lnTo>
                  <a:pt x="300" y="571"/>
                </a:lnTo>
                <a:lnTo>
                  <a:pt x="330" y="556"/>
                </a:lnTo>
                <a:lnTo>
                  <a:pt x="360" y="571"/>
                </a:lnTo>
                <a:lnTo>
                  <a:pt x="465" y="602"/>
                </a:lnTo>
                <a:lnTo>
                  <a:pt x="585" y="602"/>
                </a:lnTo>
                <a:lnTo>
                  <a:pt x="600" y="571"/>
                </a:lnTo>
                <a:lnTo>
                  <a:pt x="615" y="586"/>
                </a:lnTo>
                <a:lnTo>
                  <a:pt x="645" y="571"/>
                </a:lnTo>
                <a:lnTo>
                  <a:pt x="690" y="571"/>
                </a:lnTo>
                <a:lnTo>
                  <a:pt x="705" y="556"/>
                </a:lnTo>
                <a:lnTo>
                  <a:pt x="735" y="556"/>
                </a:lnTo>
                <a:lnTo>
                  <a:pt x="765" y="541"/>
                </a:lnTo>
                <a:lnTo>
                  <a:pt x="825" y="541"/>
                </a:lnTo>
                <a:lnTo>
                  <a:pt x="840" y="541"/>
                </a:lnTo>
                <a:lnTo>
                  <a:pt x="870" y="541"/>
                </a:lnTo>
                <a:lnTo>
                  <a:pt x="165" y="0"/>
                </a:lnTo>
                <a:lnTo>
                  <a:pt x="0" y="90"/>
                </a:lnTo>
                <a:lnTo>
                  <a:pt x="60" y="166"/>
                </a:lnTo>
                <a:lnTo>
                  <a:pt x="90" y="226"/>
                </a:lnTo>
                <a:lnTo>
                  <a:pt x="105" y="286"/>
                </a:lnTo>
                <a:lnTo>
                  <a:pt x="120" y="346"/>
                </a:lnTo>
                <a:lnTo>
                  <a:pt x="120" y="586"/>
                </a:lnTo>
                <a:close/>
              </a:path>
            </a:pathLst>
          </a:custGeom>
          <a:solidFill>
            <a:srgbClr val="FFFF00"/>
          </a:solidFill>
          <a:ln w="3175">
            <a:solidFill>
              <a:srgbClr val="00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pt-BR"/>
          </a:p>
        </xdr:txBody>
      </xdr:sp>
      <xdr:grpSp>
        <xdr:nvGrpSpPr>
          <xdr:cNvPr id="16" name="Group 228"/>
          <xdr:cNvGrpSpPr>
            <a:grpSpLocks noChangeAspect="1"/>
          </xdr:cNvGrpSpPr>
        </xdr:nvGrpSpPr>
        <xdr:grpSpPr bwMode="auto">
          <a:xfrm>
            <a:off x="4604" y="2870"/>
            <a:ext cx="3032" cy="737"/>
            <a:chOff x="4604" y="2870"/>
            <a:chExt cx="3032" cy="737"/>
          </a:xfrm>
        </xdr:grpSpPr>
        <xdr:sp macro="" textlink="">
          <xdr:nvSpPr>
            <xdr:cNvPr id="246" name="Freeform 229"/>
            <xdr:cNvSpPr>
              <a:spLocks noChangeAspect="1"/>
            </xdr:cNvSpPr>
          </xdr:nvSpPr>
          <xdr:spPr bwMode="auto">
            <a:xfrm>
              <a:off x="6390" y="3005"/>
              <a:ext cx="1111" cy="587"/>
            </a:xfrm>
            <a:custGeom>
              <a:avLst/>
              <a:gdLst>
                <a:gd name="T0" fmla="*/ 0 w 74"/>
                <a:gd name="T1" fmla="*/ 512 h 39"/>
                <a:gd name="T2" fmla="*/ 1021 w 74"/>
                <a:gd name="T3" fmla="*/ 0 h 39"/>
                <a:gd name="T4" fmla="*/ 1081 w 74"/>
                <a:gd name="T5" fmla="*/ 301 h 39"/>
                <a:gd name="T6" fmla="*/ 1066 w 74"/>
                <a:gd name="T7" fmla="*/ 497 h 39"/>
                <a:gd name="T8" fmla="*/ 811 w 74"/>
                <a:gd name="T9" fmla="*/ 587 h 39"/>
                <a:gd name="T10" fmla="*/ 706 w 74"/>
                <a:gd name="T11" fmla="*/ 542 h 39"/>
                <a:gd name="T12" fmla="*/ 796 w 74"/>
                <a:gd name="T13" fmla="*/ 512 h 39"/>
                <a:gd name="T14" fmla="*/ 796 w 74"/>
                <a:gd name="T15" fmla="*/ 436 h 39"/>
                <a:gd name="T16" fmla="*/ 691 w 74"/>
                <a:gd name="T17" fmla="*/ 542 h 39"/>
                <a:gd name="T18" fmla="*/ 796 w 74"/>
                <a:gd name="T19" fmla="*/ 436 h 39"/>
                <a:gd name="T20" fmla="*/ 796 w 74"/>
                <a:gd name="T21" fmla="*/ 361 h 39"/>
                <a:gd name="T22" fmla="*/ 751 w 74"/>
                <a:gd name="T23" fmla="*/ 286 h 39"/>
                <a:gd name="T24" fmla="*/ 736 w 74"/>
                <a:gd name="T25" fmla="*/ 135 h 39"/>
                <a:gd name="T26" fmla="*/ 0 w 74"/>
                <a:gd name="T27" fmla="*/ 512 h 39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0" t="0" r="r" b="b"/>
              <a:pathLst>
                <a:path w="74" h="39">
                  <a:moveTo>
                    <a:pt x="0" y="34"/>
                  </a:moveTo>
                  <a:lnTo>
                    <a:pt x="68" y="0"/>
                  </a:lnTo>
                  <a:lnTo>
                    <a:pt x="72" y="20"/>
                  </a:lnTo>
                  <a:cubicBezTo>
                    <a:pt x="73" y="25"/>
                    <a:pt x="74" y="30"/>
                    <a:pt x="71" y="33"/>
                  </a:cubicBezTo>
                  <a:cubicBezTo>
                    <a:pt x="68" y="36"/>
                    <a:pt x="58" y="38"/>
                    <a:pt x="54" y="39"/>
                  </a:cubicBezTo>
                  <a:cubicBezTo>
                    <a:pt x="50" y="39"/>
                    <a:pt x="47" y="37"/>
                    <a:pt x="47" y="36"/>
                  </a:cubicBezTo>
                  <a:lnTo>
                    <a:pt x="53" y="34"/>
                  </a:lnTo>
                  <a:lnTo>
                    <a:pt x="53" y="29"/>
                  </a:lnTo>
                  <a:lnTo>
                    <a:pt x="46" y="36"/>
                  </a:lnTo>
                  <a:lnTo>
                    <a:pt x="53" y="29"/>
                  </a:lnTo>
                  <a:lnTo>
                    <a:pt x="53" y="24"/>
                  </a:lnTo>
                  <a:lnTo>
                    <a:pt x="50" y="19"/>
                  </a:lnTo>
                  <a:lnTo>
                    <a:pt x="49" y="9"/>
                  </a:lnTo>
                  <a:lnTo>
                    <a:pt x="0" y="34"/>
                  </a:lnTo>
                  <a:close/>
                </a:path>
              </a:pathLst>
            </a:custGeom>
            <a:solidFill>
              <a:srgbClr val="00CCFF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grpSp>
          <xdr:nvGrpSpPr>
            <xdr:cNvPr id="247" name="Group 230"/>
            <xdr:cNvGrpSpPr>
              <a:grpSpLocks noChangeAspect="1"/>
            </xdr:cNvGrpSpPr>
          </xdr:nvGrpSpPr>
          <xdr:grpSpPr bwMode="auto">
            <a:xfrm>
              <a:off x="4739" y="3020"/>
              <a:ext cx="1111" cy="587"/>
              <a:chOff x="4739" y="3020"/>
              <a:chExt cx="1111" cy="587"/>
            </a:xfrm>
          </xdr:grpSpPr>
          <xdr:sp macro="" textlink="">
            <xdr:nvSpPr>
              <xdr:cNvPr id="277" name="Freeform 231"/>
              <xdr:cNvSpPr>
                <a:spLocks noChangeAspect="1"/>
              </xdr:cNvSpPr>
            </xdr:nvSpPr>
            <xdr:spPr bwMode="auto">
              <a:xfrm>
                <a:off x="4739" y="3020"/>
                <a:ext cx="1111" cy="587"/>
              </a:xfrm>
              <a:custGeom>
                <a:avLst/>
                <a:gdLst>
                  <a:gd name="T0" fmla="*/ 1111 w 74"/>
                  <a:gd name="T1" fmla="*/ 512 h 39"/>
                  <a:gd name="T2" fmla="*/ 105 w 74"/>
                  <a:gd name="T3" fmla="*/ 0 h 39"/>
                  <a:gd name="T4" fmla="*/ 30 w 74"/>
                  <a:gd name="T5" fmla="*/ 316 h 39"/>
                  <a:gd name="T6" fmla="*/ 45 w 74"/>
                  <a:gd name="T7" fmla="*/ 512 h 39"/>
                  <a:gd name="T8" fmla="*/ 315 w 74"/>
                  <a:gd name="T9" fmla="*/ 587 h 39"/>
                  <a:gd name="T10" fmla="*/ 420 w 74"/>
                  <a:gd name="T11" fmla="*/ 557 h 39"/>
                  <a:gd name="T12" fmla="*/ 315 w 74"/>
                  <a:gd name="T13" fmla="*/ 512 h 39"/>
                  <a:gd name="T14" fmla="*/ 315 w 74"/>
                  <a:gd name="T15" fmla="*/ 452 h 39"/>
                  <a:gd name="T16" fmla="*/ 420 w 74"/>
                  <a:gd name="T17" fmla="*/ 542 h 39"/>
                  <a:gd name="T18" fmla="*/ 315 w 74"/>
                  <a:gd name="T19" fmla="*/ 436 h 39"/>
                  <a:gd name="T20" fmla="*/ 330 w 74"/>
                  <a:gd name="T21" fmla="*/ 376 h 39"/>
                  <a:gd name="T22" fmla="*/ 360 w 74"/>
                  <a:gd name="T23" fmla="*/ 301 h 39"/>
                  <a:gd name="T24" fmla="*/ 375 w 74"/>
                  <a:gd name="T25" fmla="*/ 151 h 39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</a:gdLst>
                <a:ahLst/>
                <a:cxnLst>
                  <a:cxn ang="T26">
                    <a:pos x="T0" y="T1"/>
                  </a:cxn>
                  <a:cxn ang="T27">
                    <a:pos x="T2" y="T3"/>
                  </a:cxn>
                  <a:cxn ang="T28">
                    <a:pos x="T4" y="T5"/>
                  </a:cxn>
                  <a:cxn ang="T29">
                    <a:pos x="T6" y="T7"/>
                  </a:cxn>
                  <a:cxn ang="T30">
                    <a:pos x="T8" y="T9"/>
                  </a:cxn>
                  <a:cxn ang="T31">
                    <a:pos x="T10" y="T11"/>
                  </a:cxn>
                  <a:cxn ang="T32">
                    <a:pos x="T12" y="T13"/>
                  </a:cxn>
                  <a:cxn ang="T33">
                    <a:pos x="T14" y="T15"/>
                  </a:cxn>
                  <a:cxn ang="T34">
                    <a:pos x="T16" y="T17"/>
                  </a:cxn>
                  <a:cxn ang="T35">
                    <a:pos x="T18" y="T19"/>
                  </a:cxn>
                  <a:cxn ang="T36">
                    <a:pos x="T20" y="T21"/>
                  </a:cxn>
                  <a:cxn ang="T37">
                    <a:pos x="T22" y="T23"/>
                  </a:cxn>
                  <a:cxn ang="T38">
                    <a:pos x="T24" y="T25"/>
                  </a:cxn>
                </a:cxnLst>
                <a:rect l="0" t="0" r="r" b="b"/>
                <a:pathLst>
                  <a:path w="74" h="39">
                    <a:moveTo>
                      <a:pt x="74" y="34"/>
                    </a:moveTo>
                    <a:lnTo>
                      <a:pt x="7" y="0"/>
                    </a:lnTo>
                    <a:lnTo>
                      <a:pt x="2" y="21"/>
                    </a:lnTo>
                    <a:cubicBezTo>
                      <a:pt x="2" y="26"/>
                      <a:pt x="0" y="31"/>
                      <a:pt x="3" y="34"/>
                    </a:cubicBezTo>
                    <a:lnTo>
                      <a:pt x="21" y="39"/>
                    </a:lnTo>
                    <a:lnTo>
                      <a:pt x="28" y="37"/>
                    </a:lnTo>
                    <a:lnTo>
                      <a:pt x="21" y="34"/>
                    </a:lnTo>
                    <a:lnTo>
                      <a:pt x="21" y="30"/>
                    </a:lnTo>
                    <a:lnTo>
                      <a:pt x="28" y="36"/>
                    </a:lnTo>
                    <a:lnTo>
                      <a:pt x="21" y="29"/>
                    </a:lnTo>
                    <a:lnTo>
                      <a:pt x="22" y="25"/>
                    </a:lnTo>
                    <a:lnTo>
                      <a:pt x="24" y="20"/>
                    </a:lnTo>
                    <a:lnTo>
                      <a:pt x="25" y="10"/>
                    </a:lnTo>
                  </a:path>
                </a:pathLst>
              </a:custGeom>
              <a:solidFill>
                <a:srgbClr val="00CCFF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78" name="Freeform 232"/>
              <xdr:cNvSpPr>
                <a:spLocks noChangeAspect="1"/>
              </xdr:cNvSpPr>
            </xdr:nvSpPr>
            <xdr:spPr bwMode="auto">
              <a:xfrm>
                <a:off x="4739" y="3020"/>
                <a:ext cx="1111" cy="587"/>
              </a:xfrm>
              <a:custGeom>
                <a:avLst/>
                <a:gdLst>
                  <a:gd name="T0" fmla="*/ 1111 w 74"/>
                  <a:gd name="T1" fmla="*/ 512 h 39"/>
                  <a:gd name="T2" fmla="*/ 105 w 74"/>
                  <a:gd name="T3" fmla="*/ 0 h 39"/>
                  <a:gd name="T4" fmla="*/ 30 w 74"/>
                  <a:gd name="T5" fmla="*/ 316 h 39"/>
                  <a:gd name="T6" fmla="*/ 45 w 74"/>
                  <a:gd name="T7" fmla="*/ 512 h 39"/>
                  <a:gd name="T8" fmla="*/ 315 w 74"/>
                  <a:gd name="T9" fmla="*/ 587 h 39"/>
                  <a:gd name="T10" fmla="*/ 420 w 74"/>
                  <a:gd name="T11" fmla="*/ 557 h 39"/>
                  <a:gd name="T12" fmla="*/ 315 w 74"/>
                  <a:gd name="T13" fmla="*/ 512 h 39"/>
                  <a:gd name="T14" fmla="*/ 315 w 74"/>
                  <a:gd name="T15" fmla="*/ 452 h 39"/>
                  <a:gd name="T16" fmla="*/ 420 w 74"/>
                  <a:gd name="T17" fmla="*/ 542 h 39"/>
                  <a:gd name="T18" fmla="*/ 315 w 74"/>
                  <a:gd name="T19" fmla="*/ 436 h 39"/>
                  <a:gd name="T20" fmla="*/ 330 w 74"/>
                  <a:gd name="T21" fmla="*/ 376 h 39"/>
                  <a:gd name="T22" fmla="*/ 360 w 74"/>
                  <a:gd name="T23" fmla="*/ 301 h 39"/>
                  <a:gd name="T24" fmla="*/ 375 w 74"/>
                  <a:gd name="T25" fmla="*/ 151 h 39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</a:gdLst>
                <a:ahLst/>
                <a:cxnLst>
                  <a:cxn ang="T26">
                    <a:pos x="T0" y="T1"/>
                  </a:cxn>
                  <a:cxn ang="T27">
                    <a:pos x="T2" y="T3"/>
                  </a:cxn>
                  <a:cxn ang="T28">
                    <a:pos x="T4" y="T5"/>
                  </a:cxn>
                  <a:cxn ang="T29">
                    <a:pos x="T6" y="T7"/>
                  </a:cxn>
                  <a:cxn ang="T30">
                    <a:pos x="T8" y="T9"/>
                  </a:cxn>
                  <a:cxn ang="T31">
                    <a:pos x="T10" y="T11"/>
                  </a:cxn>
                  <a:cxn ang="T32">
                    <a:pos x="T12" y="T13"/>
                  </a:cxn>
                  <a:cxn ang="T33">
                    <a:pos x="T14" y="T15"/>
                  </a:cxn>
                  <a:cxn ang="T34">
                    <a:pos x="T16" y="T17"/>
                  </a:cxn>
                  <a:cxn ang="T35">
                    <a:pos x="T18" y="T19"/>
                  </a:cxn>
                  <a:cxn ang="T36">
                    <a:pos x="T20" y="T21"/>
                  </a:cxn>
                  <a:cxn ang="T37">
                    <a:pos x="T22" y="T23"/>
                  </a:cxn>
                  <a:cxn ang="T38">
                    <a:pos x="T24" y="T25"/>
                  </a:cxn>
                </a:cxnLst>
                <a:rect l="0" t="0" r="r" b="b"/>
                <a:pathLst>
                  <a:path w="74" h="39">
                    <a:moveTo>
                      <a:pt x="74" y="34"/>
                    </a:moveTo>
                    <a:lnTo>
                      <a:pt x="7" y="0"/>
                    </a:lnTo>
                    <a:lnTo>
                      <a:pt x="2" y="21"/>
                    </a:lnTo>
                    <a:cubicBezTo>
                      <a:pt x="2" y="26"/>
                      <a:pt x="0" y="31"/>
                      <a:pt x="3" y="34"/>
                    </a:cubicBezTo>
                    <a:lnTo>
                      <a:pt x="21" y="39"/>
                    </a:lnTo>
                    <a:lnTo>
                      <a:pt x="28" y="37"/>
                    </a:lnTo>
                    <a:lnTo>
                      <a:pt x="21" y="34"/>
                    </a:lnTo>
                    <a:lnTo>
                      <a:pt x="21" y="30"/>
                    </a:lnTo>
                    <a:lnTo>
                      <a:pt x="28" y="36"/>
                    </a:lnTo>
                    <a:lnTo>
                      <a:pt x="21" y="29"/>
                    </a:lnTo>
                    <a:lnTo>
                      <a:pt x="22" y="25"/>
                    </a:lnTo>
                    <a:lnTo>
                      <a:pt x="24" y="20"/>
                    </a:lnTo>
                    <a:lnTo>
                      <a:pt x="25" y="1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sp macro="" textlink="">
          <xdr:nvSpPr>
            <xdr:cNvPr id="248" name="Freeform 233"/>
            <xdr:cNvSpPr>
              <a:spLocks noChangeAspect="1"/>
            </xdr:cNvSpPr>
          </xdr:nvSpPr>
          <xdr:spPr bwMode="auto">
            <a:xfrm>
              <a:off x="7426" y="2870"/>
              <a:ext cx="210" cy="135"/>
            </a:xfrm>
            <a:custGeom>
              <a:avLst/>
              <a:gdLst>
                <a:gd name="T0" fmla="*/ 45 w 210"/>
                <a:gd name="T1" fmla="*/ 135 h 135"/>
                <a:gd name="T2" fmla="*/ 75 w 210"/>
                <a:gd name="T3" fmla="*/ 135 h 135"/>
                <a:gd name="T4" fmla="*/ 210 w 210"/>
                <a:gd name="T5" fmla="*/ 0 h 135"/>
                <a:gd name="T6" fmla="*/ 0 w 210"/>
                <a:gd name="T7" fmla="*/ 30 h 135"/>
                <a:gd name="T8" fmla="*/ 0 w 210"/>
                <a:gd name="T9" fmla="*/ 75 h 135"/>
                <a:gd name="T10" fmla="*/ 45 w 210"/>
                <a:gd name="T11" fmla="*/ 135 h 135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210" h="135">
                  <a:moveTo>
                    <a:pt x="45" y="135"/>
                  </a:moveTo>
                  <a:lnTo>
                    <a:pt x="75" y="135"/>
                  </a:lnTo>
                  <a:lnTo>
                    <a:pt x="210" y="0"/>
                  </a:lnTo>
                  <a:lnTo>
                    <a:pt x="0" y="30"/>
                  </a:lnTo>
                  <a:lnTo>
                    <a:pt x="0" y="75"/>
                  </a:lnTo>
                  <a:lnTo>
                    <a:pt x="45" y="135"/>
                  </a:ln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249" name="Oval 234"/>
            <xdr:cNvSpPr>
              <a:spLocks noChangeAspect="1" noChangeArrowheads="1"/>
            </xdr:cNvSpPr>
          </xdr:nvSpPr>
          <xdr:spPr bwMode="auto">
            <a:xfrm>
              <a:off x="7410" y="2975"/>
              <a:ext cx="46" cy="45"/>
            </a:xfrm>
            <a:prstGeom prst="ellipse">
              <a:avLst/>
            </a:prstGeom>
            <a:solidFill>
              <a:srgbClr val="FFFFFF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250" name="Oval 235"/>
            <xdr:cNvSpPr>
              <a:spLocks noChangeAspect="1" noChangeArrowheads="1"/>
            </xdr:cNvSpPr>
          </xdr:nvSpPr>
          <xdr:spPr bwMode="auto">
            <a:xfrm>
              <a:off x="4784" y="2990"/>
              <a:ext cx="46" cy="45"/>
            </a:xfrm>
            <a:prstGeom prst="ellipse">
              <a:avLst/>
            </a:prstGeom>
            <a:solidFill>
              <a:srgbClr val="FFFFFF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251" name="Freeform 236"/>
            <xdr:cNvSpPr>
              <a:spLocks noChangeAspect="1"/>
            </xdr:cNvSpPr>
          </xdr:nvSpPr>
          <xdr:spPr bwMode="auto">
            <a:xfrm>
              <a:off x="4604" y="2900"/>
              <a:ext cx="210" cy="135"/>
            </a:xfrm>
            <a:custGeom>
              <a:avLst/>
              <a:gdLst>
                <a:gd name="T0" fmla="*/ 165 w 210"/>
                <a:gd name="T1" fmla="*/ 135 h 135"/>
                <a:gd name="T2" fmla="*/ 135 w 210"/>
                <a:gd name="T3" fmla="*/ 135 h 135"/>
                <a:gd name="T4" fmla="*/ 0 w 210"/>
                <a:gd name="T5" fmla="*/ 0 h 135"/>
                <a:gd name="T6" fmla="*/ 210 w 210"/>
                <a:gd name="T7" fmla="*/ 45 h 135"/>
                <a:gd name="T8" fmla="*/ 210 w 210"/>
                <a:gd name="T9" fmla="*/ 75 h 135"/>
                <a:gd name="T10" fmla="*/ 165 w 210"/>
                <a:gd name="T11" fmla="*/ 135 h 135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210" h="135">
                  <a:moveTo>
                    <a:pt x="165" y="135"/>
                  </a:moveTo>
                  <a:lnTo>
                    <a:pt x="135" y="135"/>
                  </a:lnTo>
                  <a:lnTo>
                    <a:pt x="0" y="0"/>
                  </a:lnTo>
                  <a:lnTo>
                    <a:pt x="210" y="45"/>
                  </a:lnTo>
                  <a:lnTo>
                    <a:pt x="210" y="75"/>
                  </a:lnTo>
                  <a:lnTo>
                    <a:pt x="165" y="135"/>
                  </a:ln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252" name="Freeform 237"/>
            <xdr:cNvSpPr>
              <a:spLocks noChangeAspect="1"/>
            </xdr:cNvSpPr>
          </xdr:nvSpPr>
          <xdr:spPr bwMode="auto">
            <a:xfrm>
              <a:off x="7185" y="3141"/>
              <a:ext cx="256" cy="375"/>
            </a:xfrm>
            <a:custGeom>
              <a:avLst/>
              <a:gdLst>
                <a:gd name="T0" fmla="*/ 75 w 256"/>
                <a:gd name="T1" fmla="*/ 75 h 375"/>
                <a:gd name="T2" fmla="*/ 75 w 256"/>
                <a:gd name="T3" fmla="*/ 45 h 375"/>
                <a:gd name="T4" fmla="*/ 105 w 256"/>
                <a:gd name="T5" fmla="*/ 30 h 375"/>
                <a:gd name="T6" fmla="*/ 165 w 256"/>
                <a:gd name="T7" fmla="*/ 45 h 375"/>
                <a:gd name="T8" fmla="*/ 150 w 256"/>
                <a:gd name="T9" fmla="*/ 105 h 375"/>
                <a:gd name="T10" fmla="*/ 165 w 256"/>
                <a:gd name="T11" fmla="*/ 45 h 375"/>
                <a:gd name="T12" fmla="*/ 135 w 256"/>
                <a:gd name="T13" fmla="*/ 15 h 375"/>
                <a:gd name="T14" fmla="*/ 210 w 256"/>
                <a:gd name="T15" fmla="*/ 45 h 375"/>
                <a:gd name="T16" fmla="*/ 195 w 256"/>
                <a:gd name="T17" fmla="*/ 120 h 375"/>
                <a:gd name="T18" fmla="*/ 180 w 256"/>
                <a:gd name="T19" fmla="*/ 150 h 375"/>
                <a:gd name="T20" fmla="*/ 210 w 256"/>
                <a:gd name="T21" fmla="*/ 195 h 375"/>
                <a:gd name="T22" fmla="*/ 225 w 256"/>
                <a:gd name="T23" fmla="*/ 330 h 375"/>
                <a:gd name="T24" fmla="*/ 256 w 256"/>
                <a:gd name="T25" fmla="*/ 300 h 375"/>
                <a:gd name="T26" fmla="*/ 225 w 256"/>
                <a:gd name="T27" fmla="*/ 345 h 375"/>
                <a:gd name="T28" fmla="*/ 180 w 256"/>
                <a:gd name="T29" fmla="*/ 315 h 375"/>
                <a:gd name="T30" fmla="*/ 195 w 256"/>
                <a:gd name="T31" fmla="*/ 345 h 375"/>
                <a:gd name="T32" fmla="*/ 150 w 256"/>
                <a:gd name="T33" fmla="*/ 375 h 375"/>
                <a:gd name="T34" fmla="*/ 105 w 256"/>
                <a:gd name="T35" fmla="*/ 360 h 375"/>
                <a:gd name="T36" fmla="*/ 135 w 256"/>
                <a:gd name="T37" fmla="*/ 345 h 375"/>
                <a:gd name="T38" fmla="*/ 150 w 256"/>
                <a:gd name="T39" fmla="*/ 315 h 375"/>
                <a:gd name="T40" fmla="*/ 105 w 256"/>
                <a:gd name="T41" fmla="*/ 330 h 375"/>
                <a:gd name="T42" fmla="*/ 75 w 256"/>
                <a:gd name="T43" fmla="*/ 345 h 375"/>
                <a:gd name="T44" fmla="*/ 45 w 256"/>
                <a:gd name="T45" fmla="*/ 315 h 375"/>
                <a:gd name="T46" fmla="*/ 90 w 256"/>
                <a:gd name="T47" fmla="*/ 300 h 375"/>
                <a:gd name="T48" fmla="*/ 135 w 256"/>
                <a:gd name="T49" fmla="*/ 270 h 375"/>
                <a:gd name="T50" fmla="*/ 150 w 256"/>
                <a:gd name="T51" fmla="*/ 255 h 375"/>
                <a:gd name="T52" fmla="*/ 105 w 256"/>
                <a:gd name="T53" fmla="*/ 210 h 375"/>
                <a:gd name="T54" fmla="*/ 90 w 256"/>
                <a:gd name="T55" fmla="*/ 195 h 375"/>
                <a:gd name="T56" fmla="*/ 60 w 256"/>
                <a:gd name="T57" fmla="*/ 225 h 375"/>
                <a:gd name="T58" fmla="*/ 15 w 256"/>
                <a:gd name="T59" fmla="*/ 225 h 375"/>
                <a:gd name="T60" fmla="*/ 30 w 256"/>
                <a:gd name="T61" fmla="*/ 195 h 375"/>
                <a:gd name="T62" fmla="*/ 75 w 256"/>
                <a:gd name="T63" fmla="*/ 165 h 375"/>
                <a:gd name="T64" fmla="*/ 30 w 256"/>
                <a:gd name="T65" fmla="*/ 150 h 375"/>
                <a:gd name="T66" fmla="*/ 15 w 256"/>
                <a:gd name="T67" fmla="*/ 135 h 375"/>
                <a:gd name="T68" fmla="*/ 0 w 256"/>
                <a:gd name="T69" fmla="*/ 120 h 375"/>
                <a:gd name="T70" fmla="*/ 45 w 256"/>
                <a:gd name="T71" fmla="*/ 120 h 375"/>
                <a:gd name="T72" fmla="*/ 105 w 256"/>
                <a:gd name="T73" fmla="*/ 120 h 375"/>
                <a:gd name="T74" fmla="*/ 90 w 256"/>
                <a:gd name="T75" fmla="*/ 90 h 375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256" h="375">
                  <a:moveTo>
                    <a:pt x="90" y="90"/>
                  </a:moveTo>
                  <a:lnTo>
                    <a:pt x="75" y="75"/>
                  </a:lnTo>
                  <a:lnTo>
                    <a:pt x="60" y="60"/>
                  </a:lnTo>
                  <a:lnTo>
                    <a:pt x="75" y="45"/>
                  </a:lnTo>
                  <a:lnTo>
                    <a:pt x="105" y="45"/>
                  </a:lnTo>
                  <a:lnTo>
                    <a:pt x="105" y="30"/>
                  </a:lnTo>
                  <a:lnTo>
                    <a:pt x="135" y="30"/>
                  </a:lnTo>
                  <a:lnTo>
                    <a:pt x="165" y="45"/>
                  </a:lnTo>
                  <a:lnTo>
                    <a:pt x="150" y="75"/>
                  </a:lnTo>
                  <a:lnTo>
                    <a:pt x="150" y="105"/>
                  </a:lnTo>
                  <a:lnTo>
                    <a:pt x="165" y="75"/>
                  </a:lnTo>
                  <a:lnTo>
                    <a:pt x="165" y="45"/>
                  </a:lnTo>
                  <a:lnTo>
                    <a:pt x="135" y="30"/>
                  </a:lnTo>
                  <a:lnTo>
                    <a:pt x="135" y="15"/>
                  </a:lnTo>
                  <a:lnTo>
                    <a:pt x="180" y="0"/>
                  </a:lnTo>
                  <a:lnTo>
                    <a:pt x="210" y="45"/>
                  </a:lnTo>
                  <a:lnTo>
                    <a:pt x="210" y="90"/>
                  </a:lnTo>
                  <a:lnTo>
                    <a:pt x="195" y="120"/>
                  </a:lnTo>
                  <a:lnTo>
                    <a:pt x="180" y="135"/>
                  </a:lnTo>
                  <a:lnTo>
                    <a:pt x="180" y="150"/>
                  </a:lnTo>
                  <a:lnTo>
                    <a:pt x="195" y="165"/>
                  </a:lnTo>
                  <a:lnTo>
                    <a:pt x="210" y="195"/>
                  </a:lnTo>
                  <a:lnTo>
                    <a:pt x="225" y="225"/>
                  </a:lnTo>
                  <a:lnTo>
                    <a:pt x="225" y="330"/>
                  </a:lnTo>
                  <a:lnTo>
                    <a:pt x="256" y="330"/>
                  </a:lnTo>
                  <a:lnTo>
                    <a:pt x="256" y="300"/>
                  </a:lnTo>
                  <a:lnTo>
                    <a:pt x="256" y="330"/>
                  </a:lnTo>
                  <a:lnTo>
                    <a:pt x="225" y="345"/>
                  </a:lnTo>
                  <a:lnTo>
                    <a:pt x="210" y="285"/>
                  </a:lnTo>
                  <a:lnTo>
                    <a:pt x="180" y="315"/>
                  </a:lnTo>
                  <a:lnTo>
                    <a:pt x="195" y="315"/>
                  </a:lnTo>
                  <a:lnTo>
                    <a:pt x="195" y="345"/>
                  </a:lnTo>
                  <a:lnTo>
                    <a:pt x="180" y="345"/>
                  </a:lnTo>
                  <a:lnTo>
                    <a:pt x="150" y="375"/>
                  </a:lnTo>
                  <a:lnTo>
                    <a:pt x="120" y="375"/>
                  </a:lnTo>
                  <a:lnTo>
                    <a:pt x="105" y="360"/>
                  </a:lnTo>
                  <a:lnTo>
                    <a:pt x="120" y="345"/>
                  </a:lnTo>
                  <a:lnTo>
                    <a:pt x="135" y="345"/>
                  </a:lnTo>
                  <a:lnTo>
                    <a:pt x="165" y="315"/>
                  </a:lnTo>
                  <a:lnTo>
                    <a:pt x="150" y="315"/>
                  </a:lnTo>
                  <a:lnTo>
                    <a:pt x="150" y="285"/>
                  </a:lnTo>
                  <a:lnTo>
                    <a:pt x="105" y="330"/>
                  </a:lnTo>
                  <a:lnTo>
                    <a:pt x="90" y="330"/>
                  </a:lnTo>
                  <a:lnTo>
                    <a:pt x="75" y="345"/>
                  </a:lnTo>
                  <a:lnTo>
                    <a:pt x="60" y="330"/>
                  </a:lnTo>
                  <a:lnTo>
                    <a:pt x="45" y="315"/>
                  </a:lnTo>
                  <a:lnTo>
                    <a:pt x="60" y="300"/>
                  </a:lnTo>
                  <a:lnTo>
                    <a:pt x="90" y="300"/>
                  </a:lnTo>
                  <a:lnTo>
                    <a:pt x="120" y="270"/>
                  </a:lnTo>
                  <a:lnTo>
                    <a:pt x="135" y="270"/>
                  </a:lnTo>
                  <a:lnTo>
                    <a:pt x="135" y="240"/>
                  </a:lnTo>
                  <a:lnTo>
                    <a:pt x="150" y="255"/>
                  </a:lnTo>
                  <a:lnTo>
                    <a:pt x="135" y="240"/>
                  </a:lnTo>
                  <a:lnTo>
                    <a:pt x="105" y="210"/>
                  </a:lnTo>
                  <a:lnTo>
                    <a:pt x="120" y="195"/>
                  </a:lnTo>
                  <a:lnTo>
                    <a:pt x="90" y="195"/>
                  </a:lnTo>
                  <a:lnTo>
                    <a:pt x="75" y="225"/>
                  </a:lnTo>
                  <a:lnTo>
                    <a:pt x="60" y="225"/>
                  </a:lnTo>
                  <a:lnTo>
                    <a:pt x="30" y="240"/>
                  </a:lnTo>
                  <a:lnTo>
                    <a:pt x="15" y="225"/>
                  </a:lnTo>
                  <a:lnTo>
                    <a:pt x="15" y="210"/>
                  </a:lnTo>
                  <a:lnTo>
                    <a:pt x="30" y="195"/>
                  </a:lnTo>
                  <a:lnTo>
                    <a:pt x="60" y="180"/>
                  </a:lnTo>
                  <a:lnTo>
                    <a:pt x="75" y="165"/>
                  </a:lnTo>
                  <a:lnTo>
                    <a:pt x="45" y="150"/>
                  </a:lnTo>
                  <a:lnTo>
                    <a:pt x="30" y="150"/>
                  </a:lnTo>
                  <a:lnTo>
                    <a:pt x="30" y="135"/>
                  </a:lnTo>
                  <a:lnTo>
                    <a:pt x="15" y="135"/>
                  </a:lnTo>
                  <a:lnTo>
                    <a:pt x="0" y="120"/>
                  </a:lnTo>
                  <a:lnTo>
                    <a:pt x="30" y="120"/>
                  </a:lnTo>
                  <a:lnTo>
                    <a:pt x="45" y="120"/>
                  </a:lnTo>
                  <a:lnTo>
                    <a:pt x="90" y="120"/>
                  </a:lnTo>
                  <a:lnTo>
                    <a:pt x="105" y="120"/>
                  </a:lnTo>
                  <a:lnTo>
                    <a:pt x="90" y="105"/>
                  </a:lnTo>
                  <a:lnTo>
                    <a:pt x="90" y="90"/>
                  </a:lnTo>
                  <a:close/>
                </a:path>
              </a:pathLst>
            </a:custGeom>
            <a:solidFill>
              <a:srgbClr val="FFCC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grpSp>
          <xdr:nvGrpSpPr>
            <xdr:cNvPr id="253" name="Group 238"/>
            <xdr:cNvGrpSpPr>
              <a:grpSpLocks noChangeAspect="1"/>
            </xdr:cNvGrpSpPr>
          </xdr:nvGrpSpPr>
          <xdr:grpSpPr bwMode="auto">
            <a:xfrm>
              <a:off x="4799" y="3171"/>
              <a:ext cx="226" cy="315"/>
              <a:chOff x="4799" y="3171"/>
              <a:chExt cx="226" cy="315"/>
            </a:xfrm>
          </xdr:grpSpPr>
          <xdr:sp macro="" textlink="">
            <xdr:nvSpPr>
              <xdr:cNvPr id="255" name="Freeform 239"/>
              <xdr:cNvSpPr>
                <a:spLocks noChangeAspect="1"/>
              </xdr:cNvSpPr>
            </xdr:nvSpPr>
            <xdr:spPr bwMode="auto">
              <a:xfrm>
                <a:off x="4830" y="3261"/>
                <a:ext cx="180" cy="225"/>
              </a:xfrm>
              <a:custGeom>
                <a:avLst/>
                <a:gdLst>
                  <a:gd name="T0" fmla="*/ 75 w 180"/>
                  <a:gd name="T1" fmla="*/ 0 h 225"/>
                  <a:gd name="T2" fmla="*/ 45 w 180"/>
                  <a:gd name="T3" fmla="*/ 30 h 225"/>
                  <a:gd name="T4" fmla="*/ 30 w 180"/>
                  <a:gd name="T5" fmla="*/ 60 h 225"/>
                  <a:gd name="T6" fmla="*/ 15 w 180"/>
                  <a:gd name="T7" fmla="*/ 75 h 225"/>
                  <a:gd name="T8" fmla="*/ 15 w 180"/>
                  <a:gd name="T9" fmla="*/ 105 h 225"/>
                  <a:gd name="T10" fmla="*/ 0 w 180"/>
                  <a:gd name="T11" fmla="*/ 120 h 225"/>
                  <a:gd name="T12" fmla="*/ 0 w 180"/>
                  <a:gd name="T13" fmla="*/ 165 h 225"/>
                  <a:gd name="T14" fmla="*/ 15 w 180"/>
                  <a:gd name="T15" fmla="*/ 180 h 225"/>
                  <a:gd name="T16" fmla="*/ 15 w 180"/>
                  <a:gd name="T17" fmla="*/ 195 h 225"/>
                  <a:gd name="T18" fmla="*/ 45 w 180"/>
                  <a:gd name="T19" fmla="*/ 210 h 225"/>
                  <a:gd name="T20" fmla="*/ 75 w 180"/>
                  <a:gd name="T21" fmla="*/ 210 h 225"/>
                  <a:gd name="T22" fmla="*/ 90 w 180"/>
                  <a:gd name="T23" fmla="*/ 225 h 225"/>
                  <a:gd name="T24" fmla="*/ 120 w 180"/>
                  <a:gd name="T25" fmla="*/ 225 h 225"/>
                  <a:gd name="T26" fmla="*/ 150 w 180"/>
                  <a:gd name="T27" fmla="*/ 195 h 225"/>
                  <a:gd name="T28" fmla="*/ 165 w 180"/>
                  <a:gd name="T29" fmla="*/ 180 h 225"/>
                  <a:gd name="T30" fmla="*/ 180 w 180"/>
                  <a:gd name="T31" fmla="*/ 150 h 225"/>
                  <a:gd name="T32" fmla="*/ 180 w 180"/>
                  <a:gd name="T33" fmla="*/ 105 h 225"/>
                  <a:gd name="T34" fmla="*/ 165 w 180"/>
                  <a:gd name="T35" fmla="*/ 60 h 225"/>
                  <a:gd name="T36" fmla="*/ 150 w 180"/>
                  <a:gd name="T37" fmla="*/ 30 h 225"/>
                  <a:gd name="T38" fmla="*/ 120 w 180"/>
                  <a:gd name="T39" fmla="*/ 0 h 225"/>
                  <a:gd name="T40" fmla="*/ 75 w 180"/>
                  <a:gd name="T41" fmla="*/ 0 h 225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</a:gdLst>
                <a:ahLst/>
                <a:cxnLst>
                  <a:cxn ang="T42">
                    <a:pos x="T0" y="T1"/>
                  </a:cxn>
                  <a:cxn ang="T43">
                    <a:pos x="T2" y="T3"/>
                  </a:cxn>
                  <a:cxn ang="T44">
                    <a:pos x="T4" y="T5"/>
                  </a:cxn>
                  <a:cxn ang="T45">
                    <a:pos x="T6" y="T7"/>
                  </a:cxn>
                  <a:cxn ang="T46">
                    <a:pos x="T8" y="T9"/>
                  </a:cxn>
                  <a:cxn ang="T47">
                    <a:pos x="T10" y="T11"/>
                  </a:cxn>
                  <a:cxn ang="T48">
                    <a:pos x="T12" y="T13"/>
                  </a:cxn>
                  <a:cxn ang="T49">
                    <a:pos x="T14" y="T15"/>
                  </a:cxn>
                  <a:cxn ang="T50">
                    <a:pos x="T16" y="T17"/>
                  </a:cxn>
                  <a:cxn ang="T51">
                    <a:pos x="T18" y="T19"/>
                  </a:cxn>
                  <a:cxn ang="T52">
                    <a:pos x="T20" y="T21"/>
                  </a:cxn>
                  <a:cxn ang="T53">
                    <a:pos x="T22" y="T23"/>
                  </a:cxn>
                  <a:cxn ang="T54">
                    <a:pos x="T24" y="T25"/>
                  </a:cxn>
                  <a:cxn ang="T55">
                    <a:pos x="T26" y="T27"/>
                  </a:cxn>
                  <a:cxn ang="T56">
                    <a:pos x="T28" y="T29"/>
                  </a:cxn>
                  <a:cxn ang="T57">
                    <a:pos x="T30" y="T31"/>
                  </a:cxn>
                  <a:cxn ang="T58">
                    <a:pos x="T32" y="T33"/>
                  </a:cxn>
                  <a:cxn ang="T59">
                    <a:pos x="T34" y="T35"/>
                  </a:cxn>
                  <a:cxn ang="T60">
                    <a:pos x="T36" y="T37"/>
                  </a:cxn>
                  <a:cxn ang="T61">
                    <a:pos x="T38" y="T39"/>
                  </a:cxn>
                  <a:cxn ang="T62">
                    <a:pos x="T40" y="T41"/>
                  </a:cxn>
                </a:cxnLst>
                <a:rect l="0" t="0" r="r" b="b"/>
                <a:pathLst>
                  <a:path w="180" h="225">
                    <a:moveTo>
                      <a:pt x="75" y="0"/>
                    </a:moveTo>
                    <a:lnTo>
                      <a:pt x="45" y="30"/>
                    </a:lnTo>
                    <a:lnTo>
                      <a:pt x="30" y="60"/>
                    </a:lnTo>
                    <a:lnTo>
                      <a:pt x="15" y="75"/>
                    </a:lnTo>
                    <a:lnTo>
                      <a:pt x="15" y="105"/>
                    </a:lnTo>
                    <a:lnTo>
                      <a:pt x="0" y="120"/>
                    </a:lnTo>
                    <a:lnTo>
                      <a:pt x="0" y="165"/>
                    </a:lnTo>
                    <a:lnTo>
                      <a:pt x="15" y="180"/>
                    </a:lnTo>
                    <a:lnTo>
                      <a:pt x="15" y="195"/>
                    </a:lnTo>
                    <a:lnTo>
                      <a:pt x="45" y="210"/>
                    </a:lnTo>
                    <a:lnTo>
                      <a:pt x="75" y="210"/>
                    </a:lnTo>
                    <a:lnTo>
                      <a:pt x="90" y="225"/>
                    </a:lnTo>
                    <a:lnTo>
                      <a:pt x="120" y="225"/>
                    </a:lnTo>
                    <a:lnTo>
                      <a:pt x="150" y="195"/>
                    </a:lnTo>
                    <a:lnTo>
                      <a:pt x="165" y="180"/>
                    </a:lnTo>
                    <a:lnTo>
                      <a:pt x="180" y="150"/>
                    </a:lnTo>
                    <a:lnTo>
                      <a:pt x="180" y="105"/>
                    </a:lnTo>
                    <a:lnTo>
                      <a:pt x="165" y="60"/>
                    </a:lnTo>
                    <a:lnTo>
                      <a:pt x="150" y="30"/>
                    </a:lnTo>
                    <a:lnTo>
                      <a:pt x="120" y="0"/>
                    </a:lnTo>
                    <a:lnTo>
                      <a:pt x="75" y="0"/>
                    </a:lnTo>
                    <a:close/>
                  </a:path>
                </a:pathLst>
              </a:custGeom>
              <a:solidFill>
                <a:srgbClr val="FF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grpSp>
            <xdr:nvGrpSpPr>
              <xdr:cNvPr id="256" name="Group 240"/>
              <xdr:cNvGrpSpPr>
                <a:grpSpLocks noChangeAspect="1"/>
              </xdr:cNvGrpSpPr>
            </xdr:nvGrpSpPr>
            <xdr:grpSpPr bwMode="auto">
              <a:xfrm>
                <a:off x="4875" y="3261"/>
                <a:ext cx="60" cy="225"/>
                <a:chOff x="4875" y="3261"/>
                <a:chExt cx="60" cy="225"/>
              </a:xfrm>
            </xdr:grpSpPr>
            <xdr:sp macro="" textlink="">
              <xdr:nvSpPr>
                <xdr:cNvPr id="275" name="Freeform 241"/>
                <xdr:cNvSpPr>
                  <a:spLocks noChangeAspect="1"/>
                </xdr:cNvSpPr>
              </xdr:nvSpPr>
              <xdr:spPr bwMode="auto">
                <a:xfrm>
                  <a:off x="4875" y="3261"/>
                  <a:ext cx="60" cy="225"/>
                </a:xfrm>
                <a:custGeom>
                  <a:avLst/>
                  <a:gdLst>
                    <a:gd name="T0" fmla="*/ 45 w 60"/>
                    <a:gd name="T1" fmla="*/ 0 h 225"/>
                    <a:gd name="T2" fmla="*/ 45 w 60"/>
                    <a:gd name="T3" fmla="*/ 15 h 225"/>
                    <a:gd name="T4" fmla="*/ 60 w 60"/>
                    <a:gd name="T5" fmla="*/ 15 h 225"/>
                    <a:gd name="T6" fmla="*/ 45 w 60"/>
                    <a:gd name="T7" fmla="*/ 45 h 225"/>
                    <a:gd name="T8" fmla="*/ 60 w 60"/>
                    <a:gd name="T9" fmla="*/ 45 h 225"/>
                    <a:gd name="T10" fmla="*/ 45 w 60"/>
                    <a:gd name="T11" fmla="*/ 60 h 225"/>
                    <a:gd name="T12" fmla="*/ 60 w 60"/>
                    <a:gd name="T13" fmla="*/ 75 h 225"/>
                    <a:gd name="T14" fmla="*/ 45 w 60"/>
                    <a:gd name="T15" fmla="*/ 90 h 225"/>
                    <a:gd name="T16" fmla="*/ 60 w 60"/>
                    <a:gd name="T17" fmla="*/ 90 h 225"/>
                    <a:gd name="T18" fmla="*/ 45 w 60"/>
                    <a:gd name="T19" fmla="*/ 120 h 225"/>
                    <a:gd name="T20" fmla="*/ 45 w 60"/>
                    <a:gd name="T21" fmla="*/ 135 h 225"/>
                    <a:gd name="T22" fmla="*/ 30 w 60"/>
                    <a:gd name="T23" fmla="*/ 150 h 225"/>
                    <a:gd name="T24" fmla="*/ 0 w 60"/>
                    <a:gd name="T25" fmla="*/ 180 h 225"/>
                    <a:gd name="T26" fmla="*/ 0 w 60"/>
                    <a:gd name="T27" fmla="*/ 195 h 225"/>
                    <a:gd name="T28" fmla="*/ 45 w 60"/>
                    <a:gd name="T29" fmla="*/ 225 h 225"/>
                    <a:gd name="T30" fmla="*/ 60 w 60"/>
                    <a:gd name="T31" fmla="*/ 195 h 225"/>
                    <a:gd name="T32" fmla="*/ 60 w 60"/>
                    <a:gd name="T33" fmla="*/ 165 h 225"/>
                    <a:gd name="T34" fmla="*/ 45 w 60"/>
                    <a:gd name="T35" fmla="*/ 135 h 225"/>
                    <a:gd name="T36" fmla="*/ 45 w 60"/>
                    <a:gd name="T37" fmla="*/ 0 h 225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</a:gdLst>
                  <a:ahLst/>
                  <a:cxnLst>
                    <a:cxn ang="T38">
                      <a:pos x="T0" y="T1"/>
                    </a:cxn>
                    <a:cxn ang="T39">
                      <a:pos x="T2" y="T3"/>
                    </a:cxn>
                    <a:cxn ang="T40">
                      <a:pos x="T4" y="T5"/>
                    </a:cxn>
                    <a:cxn ang="T41">
                      <a:pos x="T6" y="T7"/>
                    </a:cxn>
                    <a:cxn ang="T42">
                      <a:pos x="T8" y="T9"/>
                    </a:cxn>
                    <a:cxn ang="T43">
                      <a:pos x="T10" y="T11"/>
                    </a:cxn>
                    <a:cxn ang="T44">
                      <a:pos x="T12" y="T13"/>
                    </a:cxn>
                    <a:cxn ang="T45">
                      <a:pos x="T14" y="T15"/>
                    </a:cxn>
                    <a:cxn ang="T46">
                      <a:pos x="T16" y="T17"/>
                    </a:cxn>
                    <a:cxn ang="T47">
                      <a:pos x="T18" y="T19"/>
                    </a:cxn>
                    <a:cxn ang="T48">
                      <a:pos x="T20" y="T21"/>
                    </a:cxn>
                    <a:cxn ang="T49">
                      <a:pos x="T22" y="T23"/>
                    </a:cxn>
                    <a:cxn ang="T50">
                      <a:pos x="T24" y="T25"/>
                    </a:cxn>
                    <a:cxn ang="T51">
                      <a:pos x="T26" y="T27"/>
                    </a:cxn>
                    <a:cxn ang="T52">
                      <a:pos x="T28" y="T29"/>
                    </a:cxn>
                    <a:cxn ang="T53">
                      <a:pos x="T30" y="T31"/>
                    </a:cxn>
                    <a:cxn ang="T54">
                      <a:pos x="T32" y="T33"/>
                    </a:cxn>
                    <a:cxn ang="T55">
                      <a:pos x="T34" y="T35"/>
                    </a:cxn>
                    <a:cxn ang="T56">
                      <a:pos x="T36" y="T37"/>
                    </a:cxn>
                  </a:cxnLst>
                  <a:rect l="0" t="0" r="r" b="b"/>
                  <a:pathLst>
                    <a:path w="60" h="225">
                      <a:moveTo>
                        <a:pt x="45" y="0"/>
                      </a:moveTo>
                      <a:lnTo>
                        <a:pt x="45" y="15"/>
                      </a:lnTo>
                      <a:lnTo>
                        <a:pt x="60" y="15"/>
                      </a:lnTo>
                      <a:lnTo>
                        <a:pt x="45" y="45"/>
                      </a:lnTo>
                      <a:lnTo>
                        <a:pt x="60" y="45"/>
                      </a:lnTo>
                      <a:lnTo>
                        <a:pt x="45" y="60"/>
                      </a:lnTo>
                      <a:lnTo>
                        <a:pt x="60" y="75"/>
                      </a:lnTo>
                      <a:lnTo>
                        <a:pt x="45" y="90"/>
                      </a:lnTo>
                      <a:lnTo>
                        <a:pt x="60" y="90"/>
                      </a:lnTo>
                      <a:lnTo>
                        <a:pt x="45" y="120"/>
                      </a:lnTo>
                      <a:lnTo>
                        <a:pt x="45" y="135"/>
                      </a:lnTo>
                      <a:lnTo>
                        <a:pt x="30" y="150"/>
                      </a:lnTo>
                      <a:lnTo>
                        <a:pt x="0" y="180"/>
                      </a:lnTo>
                      <a:lnTo>
                        <a:pt x="0" y="195"/>
                      </a:lnTo>
                      <a:lnTo>
                        <a:pt x="45" y="225"/>
                      </a:lnTo>
                      <a:lnTo>
                        <a:pt x="60" y="195"/>
                      </a:lnTo>
                      <a:lnTo>
                        <a:pt x="60" y="165"/>
                      </a:lnTo>
                      <a:lnTo>
                        <a:pt x="45" y="135"/>
                      </a:lnTo>
                      <a:lnTo>
                        <a:pt x="45" y="0"/>
                      </a:lnTo>
                      <a:close/>
                    </a:path>
                  </a:pathLst>
                </a:custGeom>
                <a:solidFill>
                  <a:srgbClr val="000000"/>
                </a:solidFill>
                <a:ln w="31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76" name="Freeform 242"/>
                <xdr:cNvSpPr>
                  <a:spLocks noChangeAspect="1"/>
                </xdr:cNvSpPr>
              </xdr:nvSpPr>
              <xdr:spPr bwMode="auto">
                <a:xfrm>
                  <a:off x="4875" y="3261"/>
                  <a:ext cx="60" cy="225"/>
                </a:xfrm>
                <a:custGeom>
                  <a:avLst/>
                  <a:gdLst>
                    <a:gd name="T0" fmla="*/ 45 w 60"/>
                    <a:gd name="T1" fmla="*/ 0 h 225"/>
                    <a:gd name="T2" fmla="*/ 45 w 60"/>
                    <a:gd name="T3" fmla="*/ 15 h 225"/>
                    <a:gd name="T4" fmla="*/ 60 w 60"/>
                    <a:gd name="T5" fmla="*/ 15 h 225"/>
                    <a:gd name="T6" fmla="*/ 45 w 60"/>
                    <a:gd name="T7" fmla="*/ 45 h 225"/>
                    <a:gd name="T8" fmla="*/ 60 w 60"/>
                    <a:gd name="T9" fmla="*/ 45 h 225"/>
                    <a:gd name="T10" fmla="*/ 45 w 60"/>
                    <a:gd name="T11" fmla="*/ 60 h 225"/>
                    <a:gd name="T12" fmla="*/ 60 w 60"/>
                    <a:gd name="T13" fmla="*/ 75 h 225"/>
                    <a:gd name="T14" fmla="*/ 45 w 60"/>
                    <a:gd name="T15" fmla="*/ 90 h 225"/>
                    <a:gd name="T16" fmla="*/ 60 w 60"/>
                    <a:gd name="T17" fmla="*/ 90 h 225"/>
                    <a:gd name="T18" fmla="*/ 45 w 60"/>
                    <a:gd name="T19" fmla="*/ 120 h 225"/>
                    <a:gd name="T20" fmla="*/ 45 w 60"/>
                    <a:gd name="T21" fmla="*/ 135 h 225"/>
                    <a:gd name="T22" fmla="*/ 30 w 60"/>
                    <a:gd name="T23" fmla="*/ 150 h 225"/>
                    <a:gd name="T24" fmla="*/ 0 w 60"/>
                    <a:gd name="T25" fmla="*/ 180 h 225"/>
                    <a:gd name="T26" fmla="*/ 0 w 60"/>
                    <a:gd name="T27" fmla="*/ 195 h 225"/>
                    <a:gd name="T28" fmla="*/ 45 w 60"/>
                    <a:gd name="T29" fmla="*/ 225 h 225"/>
                    <a:gd name="T30" fmla="*/ 60 w 60"/>
                    <a:gd name="T31" fmla="*/ 195 h 225"/>
                    <a:gd name="T32" fmla="*/ 60 w 60"/>
                    <a:gd name="T33" fmla="*/ 165 h 225"/>
                    <a:gd name="T34" fmla="*/ 45 w 60"/>
                    <a:gd name="T35" fmla="*/ 135 h 225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</a:gdLst>
                  <a:ahLst/>
                  <a:cxnLst>
                    <a:cxn ang="T36">
                      <a:pos x="T0" y="T1"/>
                    </a:cxn>
                    <a:cxn ang="T37">
                      <a:pos x="T2" y="T3"/>
                    </a:cxn>
                    <a:cxn ang="T38">
                      <a:pos x="T4" y="T5"/>
                    </a:cxn>
                    <a:cxn ang="T39">
                      <a:pos x="T6" y="T7"/>
                    </a:cxn>
                    <a:cxn ang="T40">
                      <a:pos x="T8" y="T9"/>
                    </a:cxn>
                    <a:cxn ang="T41">
                      <a:pos x="T10" y="T11"/>
                    </a:cxn>
                    <a:cxn ang="T42">
                      <a:pos x="T12" y="T13"/>
                    </a:cxn>
                    <a:cxn ang="T43">
                      <a:pos x="T14" y="T15"/>
                    </a:cxn>
                    <a:cxn ang="T44">
                      <a:pos x="T16" y="T17"/>
                    </a:cxn>
                    <a:cxn ang="T45">
                      <a:pos x="T18" y="T19"/>
                    </a:cxn>
                    <a:cxn ang="T46">
                      <a:pos x="T20" y="T21"/>
                    </a:cxn>
                    <a:cxn ang="T47">
                      <a:pos x="T22" y="T23"/>
                    </a:cxn>
                    <a:cxn ang="T48">
                      <a:pos x="T24" y="T25"/>
                    </a:cxn>
                    <a:cxn ang="T49">
                      <a:pos x="T26" y="T27"/>
                    </a:cxn>
                    <a:cxn ang="T50">
                      <a:pos x="T28" y="T29"/>
                    </a:cxn>
                    <a:cxn ang="T51">
                      <a:pos x="T30" y="T31"/>
                    </a:cxn>
                    <a:cxn ang="T52">
                      <a:pos x="T32" y="T33"/>
                    </a:cxn>
                    <a:cxn ang="T53">
                      <a:pos x="T34" y="T35"/>
                    </a:cxn>
                  </a:cxnLst>
                  <a:rect l="0" t="0" r="r" b="b"/>
                  <a:pathLst>
                    <a:path w="60" h="225">
                      <a:moveTo>
                        <a:pt x="45" y="0"/>
                      </a:moveTo>
                      <a:lnTo>
                        <a:pt x="45" y="15"/>
                      </a:lnTo>
                      <a:lnTo>
                        <a:pt x="60" y="15"/>
                      </a:lnTo>
                      <a:lnTo>
                        <a:pt x="45" y="45"/>
                      </a:lnTo>
                      <a:lnTo>
                        <a:pt x="60" y="45"/>
                      </a:lnTo>
                      <a:lnTo>
                        <a:pt x="45" y="60"/>
                      </a:lnTo>
                      <a:lnTo>
                        <a:pt x="60" y="75"/>
                      </a:lnTo>
                      <a:lnTo>
                        <a:pt x="45" y="90"/>
                      </a:lnTo>
                      <a:lnTo>
                        <a:pt x="60" y="90"/>
                      </a:lnTo>
                      <a:lnTo>
                        <a:pt x="45" y="120"/>
                      </a:lnTo>
                      <a:lnTo>
                        <a:pt x="45" y="135"/>
                      </a:lnTo>
                      <a:lnTo>
                        <a:pt x="30" y="150"/>
                      </a:lnTo>
                      <a:lnTo>
                        <a:pt x="0" y="180"/>
                      </a:lnTo>
                      <a:lnTo>
                        <a:pt x="0" y="195"/>
                      </a:lnTo>
                      <a:lnTo>
                        <a:pt x="45" y="225"/>
                      </a:lnTo>
                      <a:lnTo>
                        <a:pt x="60" y="195"/>
                      </a:lnTo>
                      <a:lnTo>
                        <a:pt x="60" y="165"/>
                      </a:lnTo>
                      <a:lnTo>
                        <a:pt x="45" y="135"/>
                      </a:lnTo>
                    </a:path>
                  </a:pathLst>
                </a:custGeom>
                <a:noFill/>
                <a:ln w="3175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</a:extLst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sp macro="" textlink="">
            <xdr:nvSpPr>
              <xdr:cNvPr id="257" name="Freeform 243"/>
              <xdr:cNvSpPr>
                <a:spLocks noChangeAspect="1"/>
              </xdr:cNvSpPr>
            </xdr:nvSpPr>
            <xdr:spPr bwMode="auto">
              <a:xfrm>
                <a:off x="4875" y="3186"/>
                <a:ext cx="90" cy="75"/>
              </a:xfrm>
              <a:custGeom>
                <a:avLst/>
                <a:gdLst>
                  <a:gd name="T0" fmla="*/ 60 w 90"/>
                  <a:gd name="T1" fmla="*/ 0 h 75"/>
                  <a:gd name="T2" fmla="*/ 30 w 90"/>
                  <a:gd name="T3" fmla="*/ 0 h 75"/>
                  <a:gd name="T4" fmla="*/ 0 w 90"/>
                  <a:gd name="T5" fmla="*/ 30 h 75"/>
                  <a:gd name="T6" fmla="*/ 0 w 90"/>
                  <a:gd name="T7" fmla="*/ 60 h 75"/>
                  <a:gd name="T8" fmla="*/ 30 w 90"/>
                  <a:gd name="T9" fmla="*/ 75 h 75"/>
                  <a:gd name="T10" fmla="*/ 75 w 90"/>
                  <a:gd name="T11" fmla="*/ 75 h 75"/>
                  <a:gd name="T12" fmla="*/ 90 w 90"/>
                  <a:gd name="T13" fmla="*/ 45 h 75"/>
                  <a:gd name="T14" fmla="*/ 90 w 90"/>
                  <a:gd name="T15" fmla="*/ 30 h 75"/>
                  <a:gd name="T16" fmla="*/ 60 w 90"/>
                  <a:gd name="T17" fmla="*/ 0 h 75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0" h="75">
                    <a:moveTo>
                      <a:pt x="60" y="0"/>
                    </a:moveTo>
                    <a:lnTo>
                      <a:pt x="30" y="0"/>
                    </a:lnTo>
                    <a:lnTo>
                      <a:pt x="0" y="30"/>
                    </a:lnTo>
                    <a:lnTo>
                      <a:pt x="0" y="60"/>
                    </a:lnTo>
                    <a:lnTo>
                      <a:pt x="30" y="75"/>
                    </a:lnTo>
                    <a:lnTo>
                      <a:pt x="75" y="75"/>
                    </a:lnTo>
                    <a:lnTo>
                      <a:pt x="90" y="45"/>
                    </a:lnTo>
                    <a:lnTo>
                      <a:pt x="90" y="30"/>
                    </a:lnTo>
                    <a:lnTo>
                      <a:pt x="60" y="0"/>
                    </a:lnTo>
                    <a:close/>
                  </a:path>
                </a:pathLst>
              </a:custGeom>
              <a:solidFill>
                <a:srgbClr val="FFC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58" name="Freeform 244"/>
              <xdr:cNvSpPr>
                <a:spLocks noChangeAspect="1"/>
              </xdr:cNvSpPr>
            </xdr:nvSpPr>
            <xdr:spPr bwMode="auto">
              <a:xfrm>
                <a:off x="4830" y="3261"/>
                <a:ext cx="45" cy="30"/>
              </a:xfrm>
              <a:custGeom>
                <a:avLst/>
                <a:gdLst>
                  <a:gd name="T0" fmla="*/ 0 w 45"/>
                  <a:gd name="T1" fmla="*/ 30 h 30"/>
                  <a:gd name="T2" fmla="*/ 15 w 45"/>
                  <a:gd name="T3" fmla="*/ 0 h 30"/>
                  <a:gd name="T4" fmla="*/ 15 w 45"/>
                  <a:gd name="T5" fmla="*/ 15 h 30"/>
                  <a:gd name="T6" fmla="*/ 45 w 45"/>
                  <a:gd name="T7" fmla="*/ 30 h 30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5" h="30">
                    <a:moveTo>
                      <a:pt x="0" y="30"/>
                    </a:moveTo>
                    <a:lnTo>
                      <a:pt x="15" y="0"/>
                    </a:lnTo>
                    <a:lnTo>
                      <a:pt x="15" y="15"/>
                    </a:lnTo>
                    <a:lnTo>
                      <a:pt x="45" y="3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59" name="Freeform 245"/>
              <xdr:cNvSpPr>
                <a:spLocks noChangeAspect="1"/>
              </xdr:cNvSpPr>
            </xdr:nvSpPr>
            <xdr:spPr bwMode="auto">
              <a:xfrm>
                <a:off x="4814" y="3321"/>
                <a:ext cx="31" cy="30"/>
              </a:xfrm>
              <a:custGeom>
                <a:avLst/>
                <a:gdLst>
                  <a:gd name="T0" fmla="*/ 0 w 31"/>
                  <a:gd name="T1" fmla="*/ 30 h 30"/>
                  <a:gd name="T2" fmla="*/ 0 w 31"/>
                  <a:gd name="T3" fmla="*/ 15 h 30"/>
                  <a:gd name="T4" fmla="*/ 16 w 31"/>
                  <a:gd name="T5" fmla="*/ 0 h 30"/>
                  <a:gd name="T6" fmla="*/ 31 w 31"/>
                  <a:gd name="T7" fmla="*/ 15 h 30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1" h="30">
                    <a:moveTo>
                      <a:pt x="0" y="30"/>
                    </a:moveTo>
                    <a:lnTo>
                      <a:pt x="0" y="15"/>
                    </a:lnTo>
                    <a:lnTo>
                      <a:pt x="16" y="0"/>
                    </a:lnTo>
                    <a:lnTo>
                      <a:pt x="31" y="15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0" name="Freeform 246"/>
              <xdr:cNvSpPr>
                <a:spLocks noChangeAspect="1"/>
              </xdr:cNvSpPr>
            </xdr:nvSpPr>
            <xdr:spPr bwMode="auto">
              <a:xfrm>
                <a:off x="4980" y="3276"/>
                <a:ext cx="45" cy="30"/>
              </a:xfrm>
              <a:custGeom>
                <a:avLst/>
                <a:gdLst>
                  <a:gd name="T0" fmla="*/ 0 w 45"/>
                  <a:gd name="T1" fmla="*/ 30 h 30"/>
                  <a:gd name="T2" fmla="*/ 15 w 45"/>
                  <a:gd name="T3" fmla="*/ 0 h 30"/>
                  <a:gd name="T4" fmla="*/ 30 w 45"/>
                  <a:gd name="T5" fmla="*/ 0 h 30"/>
                  <a:gd name="T6" fmla="*/ 45 w 45"/>
                  <a:gd name="T7" fmla="*/ 15 h 30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45" h="30">
                    <a:moveTo>
                      <a:pt x="0" y="30"/>
                    </a:moveTo>
                    <a:lnTo>
                      <a:pt x="15" y="0"/>
                    </a:lnTo>
                    <a:lnTo>
                      <a:pt x="30" y="0"/>
                    </a:lnTo>
                    <a:lnTo>
                      <a:pt x="45" y="15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1" name="Freeform 247"/>
              <xdr:cNvSpPr>
                <a:spLocks noChangeAspect="1"/>
              </xdr:cNvSpPr>
            </xdr:nvSpPr>
            <xdr:spPr bwMode="auto">
              <a:xfrm>
                <a:off x="5010" y="3351"/>
                <a:ext cx="15" cy="45"/>
              </a:xfrm>
              <a:custGeom>
                <a:avLst/>
                <a:gdLst>
                  <a:gd name="T0" fmla="*/ 0 w 15"/>
                  <a:gd name="T1" fmla="*/ 0 h 45"/>
                  <a:gd name="T2" fmla="*/ 15 w 15"/>
                  <a:gd name="T3" fmla="*/ 15 h 45"/>
                  <a:gd name="T4" fmla="*/ 15 w 15"/>
                  <a:gd name="T5" fmla="*/ 30 h 45"/>
                  <a:gd name="T6" fmla="*/ 15 w 15"/>
                  <a:gd name="T7" fmla="*/ 45 h 45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5" h="45">
                    <a:moveTo>
                      <a:pt x="0" y="0"/>
                    </a:moveTo>
                    <a:lnTo>
                      <a:pt x="15" y="15"/>
                    </a:lnTo>
                    <a:lnTo>
                      <a:pt x="15" y="30"/>
                    </a:lnTo>
                    <a:lnTo>
                      <a:pt x="15" y="45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2" name="Freeform 248"/>
              <xdr:cNvSpPr>
                <a:spLocks noChangeAspect="1"/>
              </xdr:cNvSpPr>
            </xdr:nvSpPr>
            <xdr:spPr bwMode="auto">
              <a:xfrm>
                <a:off x="4995" y="3441"/>
                <a:ext cx="15" cy="45"/>
              </a:xfrm>
              <a:custGeom>
                <a:avLst/>
                <a:gdLst>
                  <a:gd name="T0" fmla="*/ 0 w 15"/>
                  <a:gd name="T1" fmla="*/ 0 h 45"/>
                  <a:gd name="T2" fmla="*/ 0 w 15"/>
                  <a:gd name="T3" fmla="*/ 15 h 45"/>
                  <a:gd name="T4" fmla="*/ 15 w 15"/>
                  <a:gd name="T5" fmla="*/ 30 h 45"/>
                  <a:gd name="T6" fmla="*/ 15 w 15"/>
                  <a:gd name="T7" fmla="*/ 45 h 45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15" h="45">
                    <a:moveTo>
                      <a:pt x="0" y="0"/>
                    </a:moveTo>
                    <a:lnTo>
                      <a:pt x="0" y="15"/>
                    </a:lnTo>
                    <a:lnTo>
                      <a:pt x="15" y="30"/>
                    </a:lnTo>
                    <a:lnTo>
                      <a:pt x="15" y="45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3" name="Freeform 249"/>
              <xdr:cNvSpPr>
                <a:spLocks noChangeAspect="1"/>
              </xdr:cNvSpPr>
            </xdr:nvSpPr>
            <xdr:spPr bwMode="auto">
              <a:xfrm>
                <a:off x="4799" y="3411"/>
                <a:ext cx="31" cy="45"/>
              </a:xfrm>
              <a:custGeom>
                <a:avLst/>
                <a:gdLst>
                  <a:gd name="T0" fmla="*/ 31 w 31"/>
                  <a:gd name="T1" fmla="*/ 0 h 45"/>
                  <a:gd name="T2" fmla="*/ 31 w 31"/>
                  <a:gd name="T3" fmla="*/ 15 h 45"/>
                  <a:gd name="T4" fmla="*/ 15 w 31"/>
                  <a:gd name="T5" fmla="*/ 30 h 45"/>
                  <a:gd name="T6" fmla="*/ 0 w 31"/>
                  <a:gd name="T7" fmla="*/ 45 h 45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31" h="45">
                    <a:moveTo>
                      <a:pt x="31" y="0"/>
                    </a:moveTo>
                    <a:lnTo>
                      <a:pt x="31" y="15"/>
                    </a:lnTo>
                    <a:lnTo>
                      <a:pt x="15" y="30"/>
                    </a:lnTo>
                    <a:lnTo>
                      <a:pt x="0" y="45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4" name="Freeform 250"/>
              <xdr:cNvSpPr>
                <a:spLocks noChangeAspect="1"/>
              </xdr:cNvSpPr>
            </xdr:nvSpPr>
            <xdr:spPr bwMode="auto">
              <a:xfrm>
                <a:off x="4860" y="3171"/>
                <a:ext cx="30" cy="30"/>
              </a:xfrm>
              <a:custGeom>
                <a:avLst/>
                <a:gdLst>
                  <a:gd name="T0" fmla="*/ 30 w 30"/>
                  <a:gd name="T1" fmla="*/ 30 h 30"/>
                  <a:gd name="T2" fmla="*/ 0 w 30"/>
                  <a:gd name="T3" fmla="*/ 15 h 30"/>
                  <a:gd name="T4" fmla="*/ 0 w 30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0" h="30">
                    <a:moveTo>
                      <a:pt x="30" y="30"/>
                    </a:moveTo>
                    <a:lnTo>
                      <a:pt x="0" y="15"/>
                    </a:lnTo>
                    <a:lnTo>
                      <a:pt x="0" y="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5" name="Freeform 251"/>
              <xdr:cNvSpPr>
                <a:spLocks noChangeAspect="1"/>
              </xdr:cNvSpPr>
            </xdr:nvSpPr>
            <xdr:spPr bwMode="auto">
              <a:xfrm>
                <a:off x="4965" y="3186"/>
                <a:ext cx="15" cy="30"/>
              </a:xfrm>
              <a:custGeom>
                <a:avLst/>
                <a:gdLst>
                  <a:gd name="T0" fmla="*/ 0 w 15"/>
                  <a:gd name="T1" fmla="*/ 30 h 30"/>
                  <a:gd name="T2" fmla="*/ 15 w 15"/>
                  <a:gd name="T3" fmla="*/ 30 h 30"/>
                  <a:gd name="T4" fmla="*/ 15 w 15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30">
                    <a:moveTo>
                      <a:pt x="0" y="30"/>
                    </a:moveTo>
                    <a:lnTo>
                      <a:pt x="15" y="30"/>
                    </a:lnTo>
                    <a:lnTo>
                      <a:pt x="15" y="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6" name="Freeform 252"/>
              <xdr:cNvSpPr>
                <a:spLocks noChangeAspect="1"/>
              </xdr:cNvSpPr>
            </xdr:nvSpPr>
            <xdr:spPr bwMode="auto">
              <a:xfrm>
                <a:off x="4860" y="3336"/>
                <a:ext cx="30" cy="30"/>
              </a:xfrm>
              <a:custGeom>
                <a:avLst/>
                <a:gdLst>
                  <a:gd name="T0" fmla="*/ 0 w 30"/>
                  <a:gd name="T1" fmla="*/ 30 h 30"/>
                  <a:gd name="T2" fmla="*/ 30 w 30"/>
                  <a:gd name="T3" fmla="*/ 30 h 30"/>
                  <a:gd name="T4" fmla="*/ 30 w 30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30" h="30">
                    <a:moveTo>
                      <a:pt x="0" y="30"/>
                    </a:moveTo>
                    <a:lnTo>
                      <a:pt x="30" y="30"/>
                    </a:lnTo>
                    <a:lnTo>
                      <a:pt x="30" y="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7" name="Freeform 253"/>
              <xdr:cNvSpPr>
                <a:spLocks noChangeAspect="1"/>
              </xdr:cNvSpPr>
            </xdr:nvSpPr>
            <xdr:spPr bwMode="auto">
              <a:xfrm>
                <a:off x="4950" y="3351"/>
                <a:ext cx="15" cy="15"/>
              </a:xfrm>
              <a:custGeom>
                <a:avLst/>
                <a:gdLst>
                  <a:gd name="T0" fmla="*/ 0 w 15"/>
                  <a:gd name="T1" fmla="*/ 15 h 15"/>
                  <a:gd name="T2" fmla="*/ 15 w 15"/>
                  <a:gd name="T3" fmla="*/ 15 h 15"/>
                  <a:gd name="T4" fmla="*/ 15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5" y="15"/>
                    </a:lnTo>
                    <a:lnTo>
                      <a:pt x="15" y="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8" name="Freeform 254"/>
              <xdr:cNvSpPr>
                <a:spLocks noChangeAspect="1"/>
              </xdr:cNvSpPr>
            </xdr:nvSpPr>
            <xdr:spPr bwMode="auto">
              <a:xfrm>
                <a:off x="4950" y="3411"/>
                <a:ext cx="15" cy="30"/>
              </a:xfrm>
              <a:custGeom>
                <a:avLst/>
                <a:gdLst>
                  <a:gd name="T0" fmla="*/ 0 w 15"/>
                  <a:gd name="T1" fmla="*/ 30 h 30"/>
                  <a:gd name="T2" fmla="*/ 15 w 15"/>
                  <a:gd name="T3" fmla="*/ 30 h 30"/>
                  <a:gd name="T4" fmla="*/ 15 w 15"/>
                  <a:gd name="T5" fmla="*/ 0 h 30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30">
                    <a:moveTo>
                      <a:pt x="0" y="30"/>
                    </a:moveTo>
                    <a:lnTo>
                      <a:pt x="15" y="30"/>
                    </a:lnTo>
                    <a:lnTo>
                      <a:pt x="15" y="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69" name="Freeform 255"/>
              <xdr:cNvSpPr>
                <a:spLocks noChangeAspect="1"/>
              </xdr:cNvSpPr>
            </xdr:nvSpPr>
            <xdr:spPr bwMode="auto">
              <a:xfrm>
                <a:off x="4860" y="3396"/>
                <a:ext cx="15" cy="15"/>
              </a:xfrm>
              <a:custGeom>
                <a:avLst/>
                <a:gdLst>
                  <a:gd name="T0" fmla="*/ 0 w 15"/>
                  <a:gd name="T1" fmla="*/ 15 h 15"/>
                  <a:gd name="T2" fmla="*/ 15 w 15"/>
                  <a:gd name="T3" fmla="*/ 15 h 15"/>
                  <a:gd name="T4" fmla="*/ 15 w 15"/>
                  <a:gd name="T5" fmla="*/ 0 h 15"/>
                  <a:gd name="T6" fmla="*/ 0 60000 65536"/>
                  <a:gd name="T7" fmla="*/ 0 60000 65536"/>
                  <a:gd name="T8" fmla="*/ 0 60000 65536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0" t="0" r="r" b="b"/>
                <a:pathLst>
                  <a:path w="15" h="15">
                    <a:moveTo>
                      <a:pt x="0" y="15"/>
                    </a:moveTo>
                    <a:lnTo>
                      <a:pt x="15" y="15"/>
                    </a:lnTo>
                    <a:lnTo>
                      <a:pt x="15" y="0"/>
                    </a:lnTo>
                  </a:path>
                </a:pathLst>
              </a:cu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cxnSp macro="">
            <xdr:nvCxnSpPr>
              <xdr:cNvPr id="270" name="Line 256"/>
              <xdr:cNvCxnSpPr>
                <a:cxnSpLocks noChangeAspect="1" noChangeShapeType="1"/>
              </xdr:cNvCxnSpPr>
            </xdr:nvCxnSpPr>
            <xdr:spPr bwMode="auto">
              <a:xfrm>
                <a:off x="4890" y="3306"/>
                <a:ext cx="1" cy="1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71" name="Line 257"/>
              <xdr:cNvCxnSpPr>
                <a:cxnSpLocks noChangeAspect="1" noChangeShapeType="1"/>
              </xdr:cNvCxnSpPr>
            </xdr:nvCxnSpPr>
            <xdr:spPr bwMode="auto">
              <a:xfrm>
                <a:off x="4950" y="3321"/>
                <a:ext cx="1" cy="1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72" name="Line 258"/>
              <xdr:cNvCxnSpPr>
                <a:cxnSpLocks noChangeAspect="1" noChangeShapeType="1"/>
              </xdr:cNvCxnSpPr>
            </xdr:nvCxnSpPr>
            <xdr:spPr bwMode="auto">
              <a:xfrm>
                <a:off x="4905" y="3231"/>
                <a:ext cx="1" cy="1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73" name="Line 259"/>
              <xdr:cNvCxnSpPr>
                <a:cxnSpLocks noChangeAspect="1" noChangeShapeType="1"/>
              </xdr:cNvCxnSpPr>
            </xdr:nvCxnSpPr>
            <xdr:spPr bwMode="auto">
              <a:xfrm>
                <a:off x="4935" y="3231"/>
                <a:ext cx="1" cy="1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274" name="Line 260"/>
              <xdr:cNvCxnSpPr>
                <a:cxnSpLocks noChangeAspect="1" noChangeShapeType="1"/>
              </xdr:cNvCxnSpPr>
            </xdr:nvCxnSpPr>
            <xdr:spPr bwMode="auto">
              <a:xfrm>
                <a:off x="4920" y="3201"/>
                <a:ext cx="15" cy="1"/>
              </a:xfrm>
              <a:prstGeom prst="line">
                <a:avLst/>
              </a:prstGeom>
              <a:noFill/>
              <a:ln w="317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sp macro="" textlink="">
          <xdr:nvSpPr>
            <xdr:cNvPr id="254" name="Freeform 261"/>
            <xdr:cNvSpPr>
              <a:spLocks noChangeAspect="1"/>
            </xdr:cNvSpPr>
          </xdr:nvSpPr>
          <xdr:spPr bwMode="auto">
            <a:xfrm>
              <a:off x="5700" y="3125"/>
              <a:ext cx="855" cy="406"/>
            </a:xfrm>
            <a:custGeom>
              <a:avLst/>
              <a:gdLst>
                <a:gd name="T0" fmla="*/ 0 w 57"/>
                <a:gd name="T1" fmla="*/ 331 h 27"/>
                <a:gd name="T2" fmla="*/ 150 w 57"/>
                <a:gd name="T3" fmla="*/ 406 h 27"/>
                <a:gd name="T4" fmla="*/ 195 w 57"/>
                <a:gd name="T5" fmla="*/ 361 h 27"/>
                <a:gd name="T6" fmla="*/ 255 w 57"/>
                <a:gd name="T7" fmla="*/ 331 h 27"/>
                <a:gd name="T8" fmla="*/ 330 w 57"/>
                <a:gd name="T9" fmla="*/ 286 h 27"/>
                <a:gd name="T10" fmla="*/ 390 w 57"/>
                <a:gd name="T11" fmla="*/ 286 h 27"/>
                <a:gd name="T12" fmla="*/ 465 w 57"/>
                <a:gd name="T13" fmla="*/ 286 h 27"/>
                <a:gd name="T14" fmla="*/ 540 w 57"/>
                <a:gd name="T15" fmla="*/ 301 h 27"/>
                <a:gd name="T16" fmla="*/ 615 w 57"/>
                <a:gd name="T17" fmla="*/ 331 h 27"/>
                <a:gd name="T18" fmla="*/ 690 w 57"/>
                <a:gd name="T19" fmla="*/ 376 h 27"/>
                <a:gd name="T20" fmla="*/ 855 w 57"/>
                <a:gd name="T21" fmla="*/ 301 h 27"/>
                <a:gd name="T22" fmla="*/ 435 w 57"/>
                <a:gd name="T23" fmla="*/ 0 h 27"/>
                <a:gd name="T24" fmla="*/ 0 w 57"/>
                <a:gd name="T25" fmla="*/ 331 h 27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0" t="0" r="r" b="b"/>
              <a:pathLst>
                <a:path w="57" h="27">
                  <a:moveTo>
                    <a:pt x="0" y="22"/>
                  </a:moveTo>
                  <a:lnTo>
                    <a:pt x="10" y="27"/>
                  </a:lnTo>
                  <a:lnTo>
                    <a:pt x="13" y="24"/>
                  </a:lnTo>
                  <a:lnTo>
                    <a:pt x="17" y="22"/>
                  </a:lnTo>
                  <a:cubicBezTo>
                    <a:pt x="18" y="21"/>
                    <a:pt x="21" y="20"/>
                    <a:pt x="22" y="19"/>
                  </a:cubicBezTo>
                  <a:cubicBezTo>
                    <a:pt x="24" y="19"/>
                    <a:pt x="25" y="19"/>
                    <a:pt x="26" y="19"/>
                  </a:cubicBezTo>
                  <a:cubicBezTo>
                    <a:pt x="28" y="19"/>
                    <a:pt x="30" y="19"/>
                    <a:pt x="31" y="19"/>
                  </a:cubicBezTo>
                  <a:cubicBezTo>
                    <a:pt x="33" y="19"/>
                    <a:pt x="34" y="19"/>
                    <a:pt x="36" y="20"/>
                  </a:cubicBezTo>
                  <a:cubicBezTo>
                    <a:pt x="37" y="20"/>
                    <a:pt x="39" y="21"/>
                    <a:pt x="41" y="22"/>
                  </a:cubicBezTo>
                  <a:lnTo>
                    <a:pt x="46" y="25"/>
                  </a:lnTo>
                  <a:lnTo>
                    <a:pt x="57" y="20"/>
                  </a:lnTo>
                  <a:lnTo>
                    <a:pt x="29" y="0"/>
                  </a:lnTo>
                  <a:lnTo>
                    <a:pt x="0" y="22"/>
                  </a:lnTo>
                  <a:close/>
                </a:path>
              </a:pathLst>
            </a:custGeom>
            <a:solidFill>
              <a:srgbClr val="FFFFFF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</xdr:grpSp>
      <xdr:grpSp>
        <xdr:nvGrpSpPr>
          <xdr:cNvPr id="17" name="Group 262"/>
          <xdr:cNvGrpSpPr>
            <a:grpSpLocks noChangeAspect="1"/>
          </xdr:cNvGrpSpPr>
        </xdr:nvGrpSpPr>
        <xdr:grpSpPr bwMode="auto">
          <a:xfrm>
            <a:off x="5130" y="4689"/>
            <a:ext cx="1995" cy="917"/>
            <a:chOff x="5130" y="4689"/>
            <a:chExt cx="1995" cy="917"/>
          </a:xfrm>
        </xdr:grpSpPr>
        <xdr:grpSp>
          <xdr:nvGrpSpPr>
            <xdr:cNvPr id="207" name="Group 263"/>
            <xdr:cNvGrpSpPr>
              <a:grpSpLocks noChangeAspect="1"/>
            </xdr:cNvGrpSpPr>
          </xdr:nvGrpSpPr>
          <xdr:grpSpPr bwMode="auto">
            <a:xfrm>
              <a:off x="5130" y="4689"/>
              <a:ext cx="1995" cy="917"/>
              <a:chOff x="5130" y="4689"/>
              <a:chExt cx="1995" cy="917"/>
            </a:xfrm>
          </xdr:grpSpPr>
          <xdr:sp macro="" textlink="">
            <xdr:nvSpPr>
              <xdr:cNvPr id="243" name="Freeform 264"/>
              <xdr:cNvSpPr>
                <a:spLocks noChangeAspect="1"/>
              </xdr:cNvSpPr>
            </xdr:nvSpPr>
            <xdr:spPr bwMode="auto">
              <a:xfrm>
                <a:off x="5130" y="4930"/>
                <a:ext cx="435" cy="676"/>
              </a:xfrm>
              <a:custGeom>
                <a:avLst/>
                <a:gdLst>
                  <a:gd name="T0" fmla="*/ 60 w 435"/>
                  <a:gd name="T1" fmla="*/ 15 h 676"/>
                  <a:gd name="T2" fmla="*/ 120 w 435"/>
                  <a:gd name="T3" fmla="*/ 0 h 676"/>
                  <a:gd name="T4" fmla="*/ 180 w 435"/>
                  <a:gd name="T5" fmla="*/ 0 h 676"/>
                  <a:gd name="T6" fmla="*/ 210 w 435"/>
                  <a:gd name="T7" fmla="*/ 0 h 676"/>
                  <a:gd name="T8" fmla="*/ 255 w 435"/>
                  <a:gd name="T9" fmla="*/ 15 h 676"/>
                  <a:gd name="T10" fmla="*/ 225 w 435"/>
                  <a:gd name="T11" fmla="*/ 30 h 676"/>
                  <a:gd name="T12" fmla="*/ 180 w 435"/>
                  <a:gd name="T13" fmla="*/ 60 h 676"/>
                  <a:gd name="T14" fmla="*/ 165 w 435"/>
                  <a:gd name="T15" fmla="*/ 90 h 676"/>
                  <a:gd name="T16" fmla="*/ 165 w 435"/>
                  <a:gd name="T17" fmla="*/ 135 h 676"/>
                  <a:gd name="T18" fmla="*/ 210 w 435"/>
                  <a:gd name="T19" fmla="*/ 180 h 676"/>
                  <a:gd name="T20" fmla="*/ 255 w 435"/>
                  <a:gd name="T21" fmla="*/ 225 h 676"/>
                  <a:gd name="T22" fmla="*/ 300 w 435"/>
                  <a:gd name="T23" fmla="*/ 270 h 676"/>
                  <a:gd name="T24" fmla="*/ 315 w 435"/>
                  <a:gd name="T25" fmla="*/ 315 h 676"/>
                  <a:gd name="T26" fmla="*/ 345 w 435"/>
                  <a:gd name="T27" fmla="*/ 345 h 676"/>
                  <a:gd name="T28" fmla="*/ 345 w 435"/>
                  <a:gd name="T29" fmla="*/ 375 h 676"/>
                  <a:gd name="T30" fmla="*/ 345 w 435"/>
                  <a:gd name="T31" fmla="*/ 405 h 676"/>
                  <a:gd name="T32" fmla="*/ 360 w 435"/>
                  <a:gd name="T33" fmla="*/ 451 h 676"/>
                  <a:gd name="T34" fmla="*/ 375 w 435"/>
                  <a:gd name="T35" fmla="*/ 511 h 676"/>
                  <a:gd name="T36" fmla="*/ 405 w 435"/>
                  <a:gd name="T37" fmla="*/ 571 h 676"/>
                  <a:gd name="T38" fmla="*/ 435 w 435"/>
                  <a:gd name="T39" fmla="*/ 616 h 676"/>
                  <a:gd name="T40" fmla="*/ 435 w 435"/>
                  <a:gd name="T41" fmla="*/ 631 h 676"/>
                  <a:gd name="T42" fmla="*/ 420 w 435"/>
                  <a:gd name="T43" fmla="*/ 646 h 676"/>
                  <a:gd name="T44" fmla="*/ 375 w 435"/>
                  <a:gd name="T45" fmla="*/ 631 h 676"/>
                  <a:gd name="T46" fmla="*/ 345 w 435"/>
                  <a:gd name="T47" fmla="*/ 631 h 676"/>
                  <a:gd name="T48" fmla="*/ 315 w 435"/>
                  <a:gd name="T49" fmla="*/ 601 h 676"/>
                  <a:gd name="T50" fmla="*/ 300 w 435"/>
                  <a:gd name="T51" fmla="*/ 601 h 676"/>
                  <a:gd name="T52" fmla="*/ 285 w 435"/>
                  <a:gd name="T53" fmla="*/ 631 h 676"/>
                  <a:gd name="T54" fmla="*/ 255 w 435"/>
                  <a:gd name="T55" fmla="*/ 661 h 676"/>
                  <a:gd name="T56" fmla="*/ 210 w 435"/>
                  <a:gd name="T57" fmla="*/ 676 h 676"/>
                  <a:gd name="T58" fmla="*/ 210 w 435"/>
                  <a:gd name="T59" fmla="*/ 631 h 676"/>
                  <a:gd name="T60" fmla="*/ 225 w 435"/>
                  <a:gd name="T61" fmla="*/ 571 h 676"/>
                  <a:gd name="T62" fmla="*/ 255 w 435"/>
                  <a:gd name="T63" fmla="*/ 526 h 676"/>
                  <a:gd name="T64" fmla="*/ 255 w 435"/>
                  <a:gd name="T65" fmla="*/ 496 h 676"/>
                  <a:gd name="T66" fmla="*/ 255 w 435"/>
                  <a:gd name="T67" fmla="*/ 466 h 676"/>
                  <a:gd name="T68" fmla="*/ 240 w 435"/>
                  <a:gd name="T69" fmla="*/ 436 h 676"/>
                  <a:gd name="T70" fmla="*/ 210 w 435"/>
                  <a:gd name="T71" fmla="*/ 390 h 676"/>
                  <a:gd name="T72" fmla="*/ 165 w 435"/>
                  <a:gd name="T73" fmla="*/ 345 h 676"/>
                  <a:gd name="T74" fmla="*/ 105 w 435"/>
                  <a:gd name="T75" fmla="*/ 285 h 676"/>
                  <a:gd name="T76" fmla="*/ 60 w 435"/>
                  <a:gd name="T77" fmla="*/ 240 h 676"/>
                  <a:gd name="T78" fmla="*/ 30 w 435"/>
                  <a:gd name="T79" fmla="*/ 180 h 676"/>
                  <a:gd name="T80" fmla="*/ 15 w 435"/>
                  <a:gd name="T81" fmla="*/ 135 h 676"/>
                  <a:gd name="T82" fmla="*/ 0 w 435"/>
                  <a:gd name="T83" fmla="*/ 105 h 676"/>
                  <a:gd name="T84" fmla="*/ 15 w 435"/>
                  <a:gd name="T85" fmla="*/ 60 h 676"/>
                  <a:gd name="T86" fmla="*/ 60 w 435"/>
                  <a:gd name="T87" fmla="*/ 15 h 67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</a:gdLst>
                <a:ahLst/>
                <a:cxnLst>
                  <a:cxn ang="T88">
                    <a:pos x="T0" y="T1"/>
                  </a:cxn>
                  <a:cxn ang="T89">
                    <a:pos x="T2" y="T3"/>
                  </a:cxn>
                  <a:cxn ang="T90">
                    <a:pos x="T4" y="T5"/>
                  </a:cxn>
                  <a:cxn ang="T91">
                    <a:pos x="T6" y="T7"/>
                  </a:cxn>
                  <a:cxn ang="T92">
                    <a:pos x="T8" y="T9"/>
                  </a:cxn>
                  <a:cxn ang="T93">
                    <a:pos x="T10" y="T11"/>
                  </a:cxn>
                  <a:cxn ang="T94">
                    <a:pos x="T12" y="T13"/>
                  </a:cxn>
                  <a:cxn ang="T95">
                    <a:pos x="T14" y="T15"/>
                  </a:cxn>
                  <a:cxn ang="T96">
                    <a:pos x="T16" y="T17"/>
                  </a:cxn>
                  <a:cxn ang="T97">
                    <a:pos x="T18" y="T19"/>
                  </a:cxn>
                  <a:cxn ang="T98">
                    <a:pos x="T20" y="T21"/>
                  </a:cxn>
                  <a:cxn ang="T99">
                    <a:pos x="T22" y="T23"/>
                  </a:cxn>
                  <a:cxn ang="T100">
                    <a:pos x="T24" y="T25"/>
                  </a:cxn>
                  <a:cxn ang="T101">
                    <a:pos x="T26" y="T27"/>
                  </a:cxn>
                  <a:cxn ang="T102">
                    <a:pos x="T28" y="T29"/>
                  </a:cxn>
                  <a:cxn ang="T103">
                    <a:pos x="T30" y="T31"/>
                  </a:cxn>
                  <a:cxn ang="T104">
                    <a:pos x="T32" y="T33"/>
                  </a:cxn>
                  <a:cxn ang="T105">
                    <a:pos x="T34" y="T35"/>
                  </a:cxn>
                  <a:cxn ang="T106">
                    <a:pos x="T36" y="T37"/>
                  </a:cxn>
                  <a:cxn ang="T107">
                    <a:pos x="T38" y="T39"/>
                  </a:cxn>
                  <a:cxn ang="T108">
                    <a:pos x="T40" y="T41"/>
                  </a:cxn>
                  <a:cxn ang="T109">
                    <a:pos x="T42" y="T43"/>
                  </a:cxn>
                  <a:cxn ang="T110">
                    <a:pos x="T44" y="T45"/>
                  </a:cxn>
                  <a:cxn ang="T111">
                    <a:pos x="T46" y="T47"/>
                  </a:cxn>
                  <a:cxn ang="T112">
                    <a:pos x="T48" y="T49"/>
                  </a:cxn>
                  <a:cxn ang="T113">
                    <a:pos x="T50" y="T51"/>
                  </a:cxn>
                  <a:cxn ang="T114">
                    <a:pos x="T52" y="T53"/>
                  </a:cxn>
                  <a:cxn ang="T115">
                    <a:pos x="T54" y="T55"/>
                  </a:cxn>
                  <a:cxn ang="T116">
                    <a:pos x="T56" y="T57"/>
                  </a:cxn>
                  <a:cxn ang="T117">
                    <a:pos x="T58" y="T59"/>
                  </a:cxn>
                  <a:cxn ang="T118">
                    <a:pos x="T60" y="T61"/>
                  </a:cxn>
                  <a:cxn ang="T119">
                    <a:pos x="T62" y="T63"/>
                  </a:cxn>
                  <a:cxn ang="T120">
                    <a:pos x="T64" y="T65"/>
                  </a:cxn>
                  <a:cxn ang="T121">
                    <a:pos x="T66" y="T67"/>
                  </a:cxn>
                  <a:cxn ang="T122">
                    <a:pos x="T68" y="T69"/>
                  </a:cxn>
                  <a:cxn ang="T123">
                    <a:pos x="T70" y="T71"/>
                  </a:cxn>
                  <a:cxn ang="T124">
                    <a:pos x="T72" y="T73"/>
                  </a:cxn>
                  <a:cxn ang="T125">
                    <a:pos x="T74" y="T75"/>
                  </a:cxn>
                  <a:cxn ang="T126">
                    <a:pos x="T76" y="T77"/>
                  </a:cxn>
                  <a:cxn ang="T127">
                    <a:pos x="T78" y="T79"/>
                  </a:cxn>
                  <a:cxn ang="T128">
                    <a:pos x="T80" y="T81"/>
                  </a:cxn>
                  <a:cxn ang="T129">
                    <a:pos x="T82" y="T83"/>
                  </a:cxn>
                  <a:cxn ang="T130">
                    <a:pos x="T84" y="T85"/>
                  </a:cxn>
                  <a:cxn ang="T131">
                    <a:pos x="T86" y="T87"/>
                  </a:cxn>
                </a:cxnLst>
                <a:rect l="0" t="0" r="r" b="b"/>
                <a:pathLst>
                  <a:path w="435" h="676">
                    <a:moveTo>
                      <a:pt x="60" y="15"/>
                    </a:moveTo>
                    <a:lnTo>
                      <a:pt x="120" y="0"/>
                    </a:lnTo>
                    <a:lnTo>
                      <a:pt x="180" y="0"/>
                    </a:lnTo>
                    <a:lnTo>
                      <a:pt x="210" y="0"/>
                    </a:lnTo>
                    <a:lnTo>
                      <a:pt x="255" y="15"/>
                    </a:lnTo>
                    <a:lnTo>
                      <a:pt x="225" y="30"/>
                    </a:lnTo>
                    <a:lnTo>
                      <a:pt x="180" y="60"/>
                    </a:lnTo>
                    <a:lnTo>
                      <a:pt x="165" y="90"/>
                    </a:lnTo>
                    <a:lnTo>
                      <a:pt x="165" y="135"/>
                    </a:lnTo>
                    <a:lnTo>
                      <a:pt x="210" y="180"/>
                    </a:lnTo>
                    <a:lnTo>
                      <a:pt x="255" y="225"/>
                    </a:lnTo>
                    <a:lnTo>
                      <a:pt x="300" y="270"/>
                    </a:lnTo>
                    <a:lnTo>
                      <a:pt x="315" y="315"/>
                    </a:lnTo>
                    <a:lnTo>
                      <a:pt x="345" y="345"/>
                    </a:lnTo>
                    <a:lnTo>
                      <a:pt x="345" y="375"/>
                    </a:lnTo>
                    <a:lnTo>
                      <a:pt x="345" y="405"/>
                    </a:lnTo>
                    <a:lnTo>
                      <a:pt x="360" y="451"/>
                    </a:lnTo>
                    <a:lnTo>
                      <a:pt x="375" y="511"/>
                    </a:lnTo>
                    <a:lnTo>
                      <a:pt x="405" y="571"/>
                    </a:lnTo>
                    <a:lnTo>
                      <a:pt x="435" y="616"/>
                    </a:lnTo>
                    <a:lnTo>
                      <a:pt x="435" y="631"/>
                    </a:lnTo>
                    <a:lnTo>
                      <a:pt x="420" y="646"/>
                    </a:lnTo>
                    <a:lnTo>
                      <a:pt x="375" y="631"/>
                    </a:lnTo>
                    <a:lnTo>
                      <a:pt x="345" y="631"/>
                    </a:lnTo>
                    <a:lnTo>
                      <a:pt x="315" y="601"/>
                    </a:lnTo>
                    <a:lnTo>
                      <a:pt x="300" y="601"/>
                    </a:lnTo>
                    <a:lnTo>
                      <a:pt x="285" y="631"/>
                    </a:lnTo>
                    <a:lnTo>
                      <a:pt x="255" y="661"/>
                    </a:lnTo>
                    <a:lnTo>
                      <a:pt x="210" y="676"/>
                    </a:lnTo>
                    <a:lnTo>
                      <a:pt x="210" y="631"/>
                    </a:lnTo>
                    <a:lnTo>
                      <a:pt x="225" y="571"/>
                    </a:lnTo>
                    <a:lnTo>
                      <a:pt x="255" y="526"/>
                    </a:lnTo>
                    <a:lnTo>
                      <a:pt x="255" y="496"/>
                    </a:lnTo>
                    <a:lnTo>
                      <a:pt x="255" y="466"/>
                    </a:lnTo>
                    <a:lnTo>
                      <a:pt x="240" y="436"/>
                    </a:lnTo>
                    <a:lnTo>
                      <a:pt x="210" y="390"/>
                    </a:lnTo>
                    <a:lnTo>
                      <a:pt x="165" y="345"/>
                    </a:lnTo>
                    <a:lnTo>
                      <a:pt x="105" y="285"/>
                    </a:lnTo>
                    <a:lnTo>
                      <a:pt x="60" y="240"/>
                    </a:lnTo>
                    <a:lnTo>
                      <a:pt x="30" y="180"/>
                    </a:lnTo>
                    <a:lnTo>
                      <a:pt x="15" y="135"/>
                    </a:lnTo>
                    <a:lnTo>
                      <a:pt x="0" y="105"/>
                    </a:lnTo>
                    <a:lnTo>
                      <a:pt x="15" y="60"/>
                    </a:lnTo>
                    <a:lnTo>
                      <a:pt x="60" y="15"/>
                    </a:lnTo>
                    <a:close/>
                  </a:path>
                </a:pathLst>
              </a:custGeom>
              <a:solidFill>
                <a:srgbClr val="FF00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44" name="Freeform 265"/>
              <xdr:cNvSpPr>
                <a:spLocks noChangeAspect="1"/>
              </xdr:cNvSpPr>
            </xdr:nvSpPr>
            <xdr:spPr bwMode="auto">
              <a:xfrm>
                <a:off x="6690" y="4915"/>
                <a:ext cx="435" cy="691"/>
              </a:xfrm>
              <a:custGeom>
                <a:avLst/>
                <a:gdLst>
                  <a:gd name="T0" fmla="*/ 375 w 435"/>
                  <a:gd name="T1" fmla="*/ 30 h 691"/>
                  <a:gd name="T2" fmla="*/ 330 w 435"/>
                  <a:gd name="T3" fmla="*/ 0 h 691"/>
                  <a:gd name="T4" fmla="*/ 270 w 435"/>
                  <a:gd name="T5" fmla="*/ 0 h 691"/>
                  <a:gd name="T6" fmla="*/ 240 w 435"/>
                  <a:gd name="T7" fmla="*/ 15 h 691"/>
                  <a:gd name="T8" fmla="*/ 180 w 435"/>
                  <a:gd name="T9" fmla="*/ 30 h 691"/>
                  <a:gd name="T10" fmla="*/ 210 w 435"/>
                  <a:gd name="T11" fmla="*/ 45 h 691"/>
                  <a:gd name="T12" fmla="*/ 255 w 435"/>
                  <a:gd name="T13" fmla="*/ 75 h 691"/>
                  <a:gd name="T14" fmla="*/ 270 w 435"/>
                  <a:gd name="T15" fmla="*/ 105 h 691"/>
                  <a:gd name="T16" fmla="*/ 270 w 435"/>
                  <a:gd name="T17" fmla="*/ 150 h 691"/>
                  <a:gd name="T18" fmla="*/ 225 w 435"/>
                  <a:gd name="T19" fmla="*/ 195 h 691"/>
                  <a:gd name="T20" fmla="*/ 180 w 435"/>
                  <a:gd name="T21" fmla="*/ 240 h 691"/>
                  <a:gd name="T22" fmla="*/ 150 w 435"/>
                  <a:gd name="T23" fmla="*/ 285 h 691"/>
                  <a:gd name="T24" fmla="*/ 120 w 435"/>
                  <a:gd name="T25" fmla="*/ 330 h 691"/>
                  <a:gd name="T26" fmla="*/ 105 w 435"/>
                  <a:gd name="T27" fmla="*/ 360 h 691"/>
                  <a:gd name="T28" fmla="*/ 90 w 435"/>
                  <a:gd name="T29" fmla="*/ 390 h 691"/>
                  <a:gd name="T30" fmla="*/ 90 w 435"/>
                  <a:gd name="T31" fmla="*/ 420 h 691"/>
                  <a:gd name="T32" fmla="*/ 75 w 435"/>
                  <a:gd name="T33" fmla="*/ 466 h 691"/>
                  <a:gd name="T34" fmla="*/ 60 w 435"/>
                  <a:gd name="T35" fmla="*/ 526 h 691"/>
                  <a:gd name="T36" fmla="*/ 45 w 435"/>
                  <a:gd name="T37" fmla="*/ 571 h 691"/>
                  <a:gd name="T38" fmla="*/ 0 w 435"/>
                  <a:gd name="T39" fmla="*/ 616 h 691"/>
                  <a:gd name="T40" fmla="*/ 0 w 435"/>
                  <a:gd name="T41" fmla="*/ 646 h 691"/>
                  <a:gd name="T42" fmla="*/ 15 w 435"/>
                  <a:gd name="T43" fmla="*/ 661 h 691"/>
                  <a:gd name="T44" fmla="*/ 60 w 435"/>
                  <a:gd name="T45" fmla="*/ 646 h 691"/>
                  <a:gd name="T46" fmla="*/ 90 w 435"/>
                  <a:gd name="T47" fmla="*/ 646 h 691"/>
                  <a:gd name="T48" fmla="*/ 120 w 435"/>
                  <a:gd name="T49" fmla="*/ 601 h 691"/>
                  <a:gd name="T50" fmla="*/ 135 w 435"/>
                  <a:gd name="T51" fmla="*/ 616 h 691"/>
                  <a:gd name="T52" fmla="*/ 165 w 435"/>
                  <a:gd name="T53" fmla="*/ 646 h 691"/>
                  <a:gd name="T54" fmla="*/ 195 w 435"/>
                  <a:gd name="T55" fmla="*/ 676 h 691"/>
                  <a:gd name="T56" fmla="*/ 225 w 435"/>
                  <a:gd name="T57" fmla="*/ 691 h 691"/>
                  <a:gd name="T58" fmla="*/ 225 w 435"/>
                  <a:gd name="T59" fmla="*/ 646 h 691"/>
                  <a:gd name="T60" fmla="*/ 210 w 435"/>
                  <a:gd name="T61" fmla="*/ 586 h 691"/>
                  <a:gd name="T62" fmla="*/ 195 w 435"/>
                  <a:gd name="T63" fmla="*/ 541 h 691"/>
                  <a:gd name="T64" fmla="*/ 180 w 435"/>
                  <a:gd name="T65" fmla="*/ 511 h 691"/>
                  <a:gd name="T66" fmla="*/ 195 w 435"/>
                  <a:gd name="T67" fmla="*/ 481 h 691"/>
                  <a:gd name="T68" fmla="*/ 195 w 435"/>
                  <a:gd name="T69" fmla="*/ 451 h 691"/>
                  <a:gd name="T70" fmla="*/ 240 w 435"/>
                  <a:gd name="T71" fmla="*/ 405 h 691"/>
                  <a:gd name="T72" fmla="*/ 285 w 435"/>
                  <a:gd name="T73" fmla="*/ 360 h 691"/>
                  <a:gd name="T74" fmla="*/ 345 w 435"/>
                  <a:gd name="T75" fmla="*/ 285 h 691"/>
                  <a:gd name="T76" fmla="*/ 375 w 435"/>
                  <a:gd name="T77" fmla="*/ 240 h 691"/>
                  <a:gd name="T78" fmla="*/ 405 w 435"/>
                  <a:gd name="T79" fmla="*/ 195 h 691"/>
                  <a:gd name="T80" fmla="*/ 420 w 435"/>
                  <a:gd name="T81" fmla="*/ 150 h 691"/>
                  <a:gd name="T82" fmla="*/ 435 w 435"/>
                  <a:gd name="T83" fmla="*/ 120 h 691"/>
                  <a:gd name="T84" fmla="*/ 420 w 435"/>
                  <a:gd name="T85" fmla="*/ 75 h 691"/>
                  <a:gd name="T86" fmla="*/ 375 w 435"/>
                  <a:gd name="T87" fmla="*/ 30 h 691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</a:gdLst>
                <a:ahLst/>
                <a:cxnLst>
                  <a:cxn ang="T88">
                    <a:pos x="T0" y="T1"/>
                  </a:cxn>
                  <a:cxn ang="T89">
                    <a:pos x="T2" y="T3"/>
                  </a:cxn>
                  <a:cxn ang="T90">
                    <a:pos x="T4" y="T5"/>
                  </a:cxn>
                  <a:cxn ang="T91">
                    <a:pos x="T6" y="T7"/>
                  </a:cxn>
                  <a:cxn ang="T92">
                    <a:pos x="T8" y="T9"/>
                  </a:cxn>
                  <a:cxn ang="T93">
                    <a:pos x="T10" y="T11"/>
                  </a:cxn>
                  <a:cxn ang="T94">
                    <a:pos x="T12" y="T13"/>
                  </a:cxn>
                  <a:cxn ang="T95">
                    <a:pos x="T14" y="T15"/>
                  </a:cxn>
                  <a:cxn ang="T96">
                    <a:pos x="T16" y="T17"/>
                  </a:cxn>
                  <a:cxn ang="T97">
                    <a:pos x="T18" y="T19"/>
                  </a:cxn>
                  <a:cxn ang="T98">
                    <a:pos x="T20" y="T21"/>
                  </a:cxn>
                  <a:cxn ang="T99">
                    <a:pos x="T22" y="T23"/>
                  </a:cxn>
                  <a:cxn ang="T100">
                    <a:pos x="T24" y="T25"/>
                  </a:cxn>
                  <a:cxn ang="T101">
                    <a:pos x="T26" y="T27"/>
                  </a:cxn>
                  <a:cxn ang="T102">
                    <a:pos x="T28" y="T29"/>
                  </a:cxn>
                  <a:cxn ang="T103">
                    <a:pos x="T30" y="T31"/>
                  </a:cxn>
                  <a:cxn ang="T104">
                    <a:pos x="T32" y="T33"/>
                  </a:cxn>
                  <a:cxn ang="T105">
                    <a:pos x="T34" y="T35"/>
                  </a:cxn>
                  <a:cxn ang="T106">
                    <a:pos x="T36" y="T37"/>
                  </a:cxn>
                  <a:cxn ang="T107">
                    <a:pos x="T38" y="T39"/>
                  </a:cxn>
                  <a:cxn ang="T108">
                    <a:pos x="T40" y="T41"/>
                  </a:cxn>
                  <a:cxn ang="T109">
                    <a:pos x="T42" y="T43"/>
                  </a:cxn>
                  <a:cxn ang="T110">
                    <a:pos x="T44" y="T45"/>
                  </a:cxn>
                  <a:cxn ang="T111">
                    <a:pos x="T46" y="T47"/>
                  </a:cxn>
                  <a:cxn ang="T112">
                    <a:pos x="T48" y="T49"/>
                  </a:cxn>
                  <a:cxn ang="T113">
                    <a:pos x="T50" y="T51"/>
                  </a:cxn>
                  <a:cxn ang="T114">
                    <a:pos x="T52" y="T53"/>
                  </a:cxn>
                  <a:cxn ang="T115">
                    <a:pos x="T54" y="T55"/>
                  </a:cxn>
                  <a:cxn ang="T116">
                    <a:pos x="T56" y="T57"/>
                  </a:cxn>
                  <a:cxn ang="T117">
                    <a:pos x="T58" y="T59"/>
                  </a:cxn>
                  <a:cxn ang="T118">
                    <a:pos x="T60" y="T61"/>
                  </a:cxn>
                  <a:cxn ang="T119">
                    <a:pos x="T62" y="T63"/>
                  </a:cxn>
                  <a:cxn ang="T120">
                    <a:pos x="T64" y="T65"/>
                  </a:cxn>
                  <a:cxn ang="T121">
                    <a:pos x="T66" y="T67"/>
                  </a:cxn>
                  <a:cxn ang="T122">
                    <a:pos x="T68" y="T69"/>
                  </a:cxn>
                  <a:cxn ang="T123">
                    <a:pos x="T70" y="T71"/>
                  </a:cxn>
                  <a:cxn ang="T124">
                    <a:pos x="T72" y="T73"/>
                  </a:cxn>
                  <a:cxn ang="T125">
                    <a:pos x="T74" y="T75"/>
                  </a:cxn>
                  <a:cxn ang="T126">
                    <a:pos x="T76" y="T77"/>
                  </a:cxn>
                  <a:cxn ang="T127">
                    <a:pos x="T78" y="T79"/>
                  </a:cxn>
                  <a:cxn ang="T128">
                    <a:pos x="T80" y="T81"/>
                  </a:cxn>
                  <a:cxn ang="T129">
                    <a:pos x="T82" y="T83"/>
                  </a:cxn>
                  <a:cxn ang="T130">
                    <a:pos x="T84" y="T85"/>
                  </a:cxn>
                  <a:cxn ang="T131">
                    <a:pos x="T86" y="T87"/>
                  </a:cxn>
                </a:cxnLst>
                <a:rect l="0" t="0" r="r" b="b"/>
                <a:pathLst>
                  <a:path w="435" h="691">
                    <a:moveTo>
                      <a:pt x="375" y="30"/>
                    </a:moveTo>
                    <a:lnTo>
                      <a:pt x="330" y="0"/>
                    </a:lnTo>
                    <a:lnTo>
                      <a:pt x="270" y="0"/>
                    </a:lnTo>
                    <a:lnTo>
                      <a:pt x="240" y="15"/>
                    </a:lnTo>
                    <a:lnTo>
                      <a:pt x="180" y="30"/>
                    </a:lnTo>
                    <a:lnTo>
                      <a:pt x="210" y="45"/>
                    </a:lnTo>
                    <a:lnTo>
                      <a:pt x="255" y="75"/>
                    </a:lnTo>
                    <a:lnTo>
                      <a:pt x="270" y="105"/>
                    </a:lnTo>
                    <a:lnTo>
                      <a:pt x="270" y="150"/>
                    </a:lnTo>
                    <a:lnTo>
                      <a:pt x="225" y="195"/>
                    </a:lnTo>
                    <a:lnTo>
                      <a:pt x="180" y="240"/>
                    </a:lnTo>
                    <a:lnTo>
                      <a:pt x="150" y="285"/>
                    </a:lnTo>
                    <a:lnTo>
                      <a:pt x="120" y="330"/>
                    </a:lnTo>
                    <a:lnTo>
                      <a:pt x="105" y="360"/>
                    </a:lnTo>
                    <a:lnTo>
                      <a:pt x="90" y="390"/>
                    </a:lnTo>
                    <a:lnTo>
                      <a:pt x="90" y="420"/>
                    </a:lnTo>
                    <a:lnTo>
                      <a:pt x="75" y="466"/>
                    </a:lnTo>
                    <a:lnTo>
                      <a:pt x="60" y="526"/>
                    </a:lnTo>
                    <a:lnTo>
                      <a:pt x="45" y="571"/>
                    </a:lnTo>
                    <a:lnTo>
                      <a:pt x="0" y="616"/>
                    </a:lnTo>
                    <a:lnTo>
                      <a:pt x="0" y="646"/>
                    </a:lnTo>
                    <a:lnTo>
                      <a:pt x="15" y="661"/>
                    </a:lnTo>
                    <a:lnTo>
                      <a:pt x="60" y="646"/>
                    </a:lnTo>
                    <a:lnTo>
                      <a:pt x="90" y="646"/>
                    </a:lnTo>
                    <a:lnTo>
                      <a:pt x="120" y="601"/>
                    </a:lnTo>
                    <a:lnTo>
                      <a:pt x="135" y="616"/>
                    </a:lnTo>
                    <a:lnTo>
                      <a:pt x="165" y="646"/>
                    </a:lnTo>
                    <a:lnTo>
                      <a:pt x="195" y="676"/>
                    </a:lnTo>
                    <a:lnTo>
                      <a:pt x="225" y="691"/>
                    </a:lnTo>
                    <a:lnTo>
                      <a:pt x="225" y="646"/>
                    </a:lnTo>
                    <a:lnTo>
                      <a:pt x="210" y="586"/>
                    </a:lnTo>
                    <a:lnTo>
                      <a:pt x="195" y="541"/>
                    </a:lnTo>
                    <a:lnTo>
                      <a:pt x="180" y="511"/>
                    </a:lnTo>
                    <a:lnTo>
                      <a:pt x="195" y="481"/>
                    </a:lnTo>
                    <a:lnTo>
                      <a:pt x="195" y="451"/>
                    </a:lnTo>
                    <a:lnTo>
                      <a:pt x="240" y="405"/>
                    </a:lnTo>
                    <a:lnTo>
                      <a:pt x="285" y="360"/>
                    </a:lnTo>
                    <a:lnTo>
                      <a:pt x="345" y="285"/>
                    </a:lnTo>
                    <a:lnTo>
                      <a:pt x="375" y="240"/>
                    </a:lnTo>
                    <a:lnTo>
                      <a:pt x="405" y="195"/>
                    </a:lnTo>
                    <a:lnTo>
                      <a:pt x="420" y="150"/>
                    </a:lnTo>
                    <a:lnTo>
                      <a:pt x="435" y="120"/>
                    </a:lnTo>
                    <a:lnTo>
                      <a:pt x="420" y="75"/>
                    </a:lnTo>
                    <a:lnTo>
                      <a:pt x="375" y="30"/>
                    </a:lnTo>
                    <a:close/>
                  </a:path>
                </a:pathLst>
              </a:custGeom>
              <a:solidFill>
                <a:srgbClr val="FF00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45" name="Freeform 266"/>
              <xdr:cNvSpPr>
                <a:spLocks noChangeAspect="1"/>
              </xdr:cNvSpPr>
            </xdr:nvSpPr>
            <xdr:spPr bwMode="auto">
              <a:xfrm>
                <a:off x="5295" y="4689"/>
                <a:ext cx="1665" cy="436"/>
              </a:xfrm>
              <a:custGeom>
                <a:avLst/>
                <a:gdLst>
                  <a:gd name="T0" fmla="*/ 90 w 1665"/>
                  <a:gd name="T1" fmla="*/ 256 h 436"/>
                  <a:gd name="T2" fmla="*/ 15 w 1665"/>
                  <a:gd name="T3" fmla="*/ 301 h 436"/>
                  <a:gd name="T4" fmla="*/ 0 w 1665"/>
                  <a:gd name="T5" fmla="*/ 331 h 436"/>
                  <a:gd name="T6" fmla="*/ 0 w 1665"/>
                  <a:gd name="T7" fmla="*/ 376 h 436"/>
                  <a:gd name="T8" fmla="*/ 60 w 1665"/>
                  <a:gd name="T9" fmla="*/ 436 h 436"/>
                  <a:gd name="T10" fmla="*/ 165 w 1665"/>
                  <a:gd name="T11" fmla="*/ 421 h 436"/>
                  <a:gd name="T12" fmla="*/ 255 w 1665"/>
                  <a:gd name="T13" fmla="*/ 391 h 436"/>
                  <a:gd name="T14" fmla="*/ 375 w 1665"/>
                  <a:gd name="T15" fmla="*/ 361 h 436"/>
                  <a:gd name="T16" fmla="*/ 465 w 1665"/>
                  <a:gd name="T17" fmla="*/ 286 h 436"/>
                  <a:gd name="T18" fmla="*/ 555 w 1665"/>
                  <a:gd name="T19" fmla="*/ 226 h 436"/>
                  <a:gd name="T20" fmla="*/ 630 w 1665"/>
                  <a:gd name="T21" fmla="*/ 180 h 436"/>
                  <a:gd name="T22" fmla="*/ 690 w 1665"/>
                  <a:gd name="T23" fmla="*/ 150 h 436"/>
                  <a:gd name="T24" fmla="*/ 780 w 1665"/>
                  <a:gd name="T25" fmla="*/ 150 h 436"/>
                  <a:gd name="T26" fmla="*/ 885 w 1665"/>
                  <a:gd name="T27" fmla="*/ 150 h 436"/>
                  <a:gd name="T28" fmla="*/ 990 w 1665"/>
                  <a:gd name="T29" fmla="*/ 150 h 436"/>
                  <a:gd name="T30" fmla="*/ 1050 w 1665"/>
                  <a:gd name="T31" fmla="*/ 195 h 436"/>
                  <a:gd name="T32" fmla="*/ 1125 w 1665"/>
                  <a:gd name="T33" fmla="*/ 226 h 436"/>
                  <a:gd name="T34" fmla="*/ 1185 w 1665"/>
                  <a:gd name="T35" fmla="*/ 271 h 436"/>
                  <a:gd name="T36" fmla="*/ 1245 w 1665"/>
                  <a:gd name="T37" fmla="*/ 316 h 436"/>
                  <a:gd name="T38" fmla="*/ 1320 w 1665"/>
                  <a:gd name="T39" fmla="*/ 346 h 436"/>
                  <a:gd name="T40" fmla="*/ 1395 w 1665"/>
                  <a:gd name="T41" fmla="*/ 391 h 436"/>
                  <a:gd name="T42" fmla="*/ 1500 w 1665"/>
                  <a:gd name="T43" fmla="*/ 421 h 436"/>
                  <a:gd name="T44" fmla="*/ 1605 w 1665"/>
                  <a:gd name="T45" fmla="*/ 436 h 436"/>
                  <a:gd name="T46" fmla="*/ 1665 w 1665"/>
                  <a:gd name="T47" fmla="*/ 376 h 436"/>
                  <a:gd name="T48" fmla="*/ 1665 w 1665"/>
                  <a:gd name="T49" fmla="*/ 331 h 436"/>
                  <a:gd name="T50" fmla="*/ 1650 w 1665"/>
                  <a:gd name="T51" fmla="*/ 301 h 436"/>
                  <a:gd name="T52" fmla="*/ 1590 w 1665"/>
                  <a:gd name="T53" fmla="*/ 256 h 436"/>
                  <a:gd name="T54" fmla="*/ 1440 w 1665"/>
                  <a:gd name="T55" fmla="*/ 195 h 436"/>
                  <a:gd name="T56" fmla="*/ 1365 w 1665"/>
                  <a:gd name="T57" fmla="*/ 165 h 436"/>
                  <a:gd name="T58" fmla="*/ 1290 w 1665"/>
                  <a:gd name="T59" fmla="*/ 135 h 436"/>
                  <a:gd name="T60" fmla="*/ 1185 w 1665"/>
                  <a:gd name="T61" fmla="*/ 75 h 436"/>
                  <a:gd name="T62" fmla="*/ 1095 w 1665"/>
                  <a:gd name="T63" fmla="*/ 30 h 436"/>
                  <a:gd name="T64" fmla="*/ 960 w 1665"/>
                  <a:gd name="T65" fmla="*/ 0 h 436"/>
                  <a:gd name="T66" fmla="*/ 840 w 1665"/>
                  <a:gd name="T67" fmla="*/ 0 h 436"/>
                  <a:gd name="T68" fmla="*/ 735 w 1665"/>
                  <a:gd name="T69" fmla="*/ 0 h 436"/>
                  <a:gd name="T70" fmla="*/ 645 w 1665"/>
                  <a:gd name="T71" fmla="*/ 15 h 436"/>
                  <a:gd name="T72" fmla="*/ 555 w 1665"/>
                  <a:gd name="T73" fmla="*/ 30 h 436"/>
                  <a:gd name="T74" fmla="*/ 480 w 1665"/>
                  <a:gd name="T75" fmla="*/ 75 h 436"/>
                  <a:gd name="T76" fmla="*/ 420 w 1665"/>
                  <a:gd name="T77" fmla="*/ 120 h 436"/>
                  <a:gd name="T78" fmla="*/ 330 w 1665"/>
                  <a:gd name="T79" fmla="*/ 165 h 436"/>
                  <a:gd name="T80" fmla="*/ 240 w 1665"/>
                  <a:gd name="T81" fmla="*/ 210 h 436"/>
                  <a:gd name="T82" fmla="*/ 90 w 1665"/>
                  <a:gd name="T83" fmla="*/ 256 h 4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0" t="0" r="r" b="b"/>
                <a:pathLst>
                  <a:path w="1665" h="436">
                    <a:moveTo>
                      <a:pt x="90" y="256"/>
                    </a:moveTo>
                    <a:lnTo>
                      <a:pt x="15" y="301"/>
                    </a:lnTo>
                    <a:lnTo>
                      <a:pt x="0" y="331"/>
                    </a:lnTo>
                    <a:lnTo>
                      <a:pt x="0" y="376"/>
                    </a:lnTo>
                    <a:lnTo>
                      <a:pt x="60" y="436"/>
                    </a:lnTo>
                    <a:lnTo>
                      <a:pt x="165" y="421"/>
                    </a:lnTo>
                    <a:lnTo>
                      <a:pt x="255" y="391"/>
                    </a:lnTo>
                    <a:lnTo>
                      <a:pt x="375" y="361"/>
                    </a:lnTo>
                    <a:lnTo>
                      <a:pt x="465" y="286"/>
                    </a:lnTo>
                    <a:lnTo>
                      <a:pt x="555" y="226"/>
                    </a:lnTo>
                    <a:lnTo>
                      <a:pt x="630" y="180"/>
                    </a:lnTo>
                    <a:lnTo>
                      <a:pt x="690" y="150"/>
                    </a:lnTo>
                    <a:lnTo>
                      <a:pt x="780" y="150"/>
                    </a:lnTo>
                    <a:lnTo>
                      <a:pt x="885" y="150"/>
                    </a:lnTo>
                    <a:lnTo>
                      <a:pt x="990" y="150"/>
                    </a:lnTo>
                    <a:lnTo>
                      <a:pt x="1050" y="195"/>
                    </a:lnTo>
                    <a:lnTo>
                      <a:pt x="1125" y="226"/>
                    </a:lnTo>
                    <a:lnTo>
                      <a:pt x="1185" y="271"/>
                    </a:lnTo>
                    <a:lnTo>
                      <a:pt x="1245" y="316"/>
                    </a:lnTo>
                    <a:lnTo>
                      <a:pt x="1320" y="346"/>
                    </a:lnTo>
                    <a:lnTo>
                      <a:pt x="1395" y="391"/>
                    </a:lnTo>
                    <a:lnTo>
                      <a:pt x="1500" y="421"/>
                    </a:lnTo>
                    <a:lnTo>
                      <a:pt x="1605" y="436"/>
                    </a:lnTo>
                    <a:lnTo>
                      <a:pt x="1665" y="376"/>
                    </a:lnTo>
                    <a:lnTo>
                      <a:pt x="1665" y="331"/>
                    </a:lnTo>
                    <a:lnTo>
                      <a:pt x="1650" y="301"/>
                    </a:lnTo>
                    <a:lnTo>
                      <a:pt x="1590" y="256"/>
                    </a:lnTo>
                    <a:lnTo>
                      <a:pt x="1440" y="195"/>
                    </a:lnTo>
                    <a:lnTo>
                      <a:pt x="1365" y="165"/>
                    </a:lnTo>
                    <a:lnTo>
                      <a:pt x="1290" y="135"/>
                    </a:lnTo>
                    <a:lnTo>
                      <a:pt x="1185" y="75"/>
                    </a:lnTo>
                    <a:lnTo>
                      <a:pt x="1095" y="30"/>
                    </a:lnTo>
                    <a:lnTo>
                      <a:pt x="960" y="0"/>
                    </a:lnTo>
                    <a:lnTo>
                      <a:pt x="840" y="0"/>
                    </a:lnTo>
                    <a:lnTo>
                      <a:pt x="735" y="0"/>
                    </a:lnTo>
                    <a:lnTo>
                      <a:pt x="645" y="15"/>
                    </a:lnTo>
                    <a:lnTo>
                      <a:pt x="555" y="30"/>
                    </a:lnTo>
                    <a:lnTo>
                      <a:pt x="480" y="75"/>
                    </a:lnTo>
                    <a:lnTo>
                      <a:pt x="420" y="120"/>
                    </a:lnTo>
                    <a:lnTo>
                      <a:pt x="330" y="165"/>
                    </a:lnTo>
                    <a:lnTo>
                      <a:pt x="240" y="210"/>
                    </a:lnTo>
                    <a:lnTo>
                      <a:pt x="90" y="256"/>
                    </a:lnTo>
                    <a:close/>
                  </a:path>
                </a:pathLst>
              </a:custGeom>
              <a:solidFill>
                <a:srgbClr val="FF00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08" name="Group 267"/>
            <xdr:cNvGrpSpPr>
              <a:grpSpLocks noChangeAspect="1"/>
            </xdr:cNvGrpSpPr>
          </xdr:nvGrpSpPr>
          <xdr:grpSpPr bwMode="auto">
            <a:xfrm>
              <a:off x="5505" y="4719"/>
              <a:ext cx="1290" cy="316"/>
              <a:chOff x="5505" y="4719"/>
              <a:chExt cx="1290" cy="316"/>
            </a:xfrm>
          </xdr:grpSpPr>
          <xdr:grpSp>
            <xdr:nvGrpSpPr>
              <xdr:cNvPr id="223" name="Group 268"/>
              <xdr:cNvGrpSpPr>
                <a:grpSpLocks noChangeAspect="1"/>
              </xdr:cNvGrpSpPr>
            </xdr:nvGrpSpPr>
            <xdr:grpSpPr bwMode="auto">
              <a:xfrm>
                <a:off x="5505" y="4899"/>
                <a:ext cx="165" cy="136"/>
                <a:chOff x="5505" y="4899"/>
                <a:chExt cx="165" cy="136"/>
              </a:xfrm>
            </xdr:grpSpPr>
            <xdr:sp macro="" textlink="">
              <xdr:nvSpPr>
                <xdr:cNvPr id="241" name="Freeform 269"/>
                <xdr:cNvSpPr>
                  <a:spLocks noChangeAspect="1"/>
                </xdr:cNvSpPr>
              </xdr:nvSpPr>
              <xdr:spPr bwMode="auto">
                <a:xfrm>
                  <a:off x="5505" y="4930"/>
                  <a:ext cx="75" cy="105"/>
                </a:xfrm>
                <a:custGeom>
                  <a:avLst/>
                  <a:gdLst>
                    <a:gd name="T0" fmla="*/ 75 w 5"/>
                    <a:gd name="T1" fmla="*/ 75 h 7"/>
                    <a:gd name="T2" fmla="*/ 15 w 5"/>
                    <a:gd name="T3" fmla="*/ 105 h 7"/>
                    <a:gd name="T4" fmla="*/ 15 w 5"/>
                    <a:gd name="T5" fmla="*/ 105 h 7"/>
                    <a:gd name="T6" fmla="*/ 45 w 5"/>
                    <a:gd name="T7" fmla="*/ 60 h 7"/>
                    <a:gd name="T8" fmla="*/ 45 w 5"/>
                    <a:gd name="T9" fmla="*/ 30 h 7"/>
                    <a:gd name="T10" fmla="*/ 30 w 5"/>
                    <a:gd name="T11" fmla="*/ 30 h 7"/>
                    <a:gd name="T12" fmla="*/ 15 w 5"/>
                    <a:gd name="T13" fmla="*/ 30 h 7"/>
                    <a:gd name="T14" fmla="*/ 0 w 5"/>
                    <a:gd name="T15" fmla="*/ 45 h 7"/>
                    <a:gd name="T16" fmla="*/ 0 w 5"/>
                    <a:gd name="T17" fmla="*/ 45 h 7"/>
                    <a:gd name="T18" fmla="*/ 0 w 5"/>
                    <a:gd name="T19" fmla="*/ 15 h 7"/>
                    <a:gd name="T20" fmla="*/ 15 w 5"/>
                    <a:gd name="T21" fmla="*/ 15 h 7"/>
                    <a:gd name="T22" fmla="*/ 30 w 5"/>
                    <a:gd name="T23" fmla="*/ 0 h 7"/>
                    <a:gd name="T24" fmla="*/ 45 w 5"/>
                    <a:gd name="T25" fmla="*/ 15 h 7"/>
                    <a:gd name="T26" fmla="*/ 60 w 5"/>
                    <a:gd name="T27" fmla="*/ 15 h 7"/>
                    <a:gd name="T28" fmla="*/ 60 w 5"/>
                    <a:gd name="T29" fmla="*/ 30 h 7"/>
                    <a:gd name="T30" fmla="*/ 30 w 5"/>
                    <a:gd name="T31" fmla="*/ 75 h 7"/>
                    <a:gd name="T32" fmla="*/ 60 w 5"/>
                    <a:gd name="T33" fmla="*/ 75 h 7"/>
                    <a:gd name="T34" fmla="*/ 75 w 5"/>
                    <a:gd name="T35" fmla="*/ 60 h 7"/>
                    <a:gd name="T36" fmla="*/ 75 w 5"/>
                    <a:gd name="T37" fmla="*/ 60 h 7"/>
                    <a:gd name="T38" fmla="*/ 75 w 5"/>
                    <a:gd name="T39" fmla="*/ 60 h 7"/>
                    <a:gd name="T40" fmla="*/ 75 w 5"/>
                    <a:gd name="T41" fmla="*/ 60 h 7"/>
                    <a:gd name="T42" fmla="*/ 75 w 5"/>
                    <a:gd name="T43" fmla="*/ 75 h 7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</a:gdLst>
                  <a:ahLst/>
                  <a:cxnLst>
                    <a:cxn ang="T44">
                      <a:pos x="T0" y="T1"/>
                    </a:cxn>
                    <a:cxn ang="T45">
                      <a:pos x="T2" y="T3"/>
                    </a:cxn>
                    <a:cxn ang="T46">
                      <a:pos x="T4" y="T5"/>
                    </a:cxn>
                    <a:cxn ang="T47">
                      <a:pos x="T6" y="T7"/>
                    </a:cxn>
                    <a:cxn ang="T48">
                      <a:pos x="T8" y="T9"/>
                    </a:cxn>
                    <a:cxn ang="T49">
                      <a:pos x="T10" y="T11"/>
                    </a:cxn>
                    <a:cxn ang="T50">
                      <a:pos x="T12" y="T13"/>
                    </a:cxn>
                    <a:cxn ang="T51">
                      <a:pos x="T14" y="T15"/>
                    </a:cxn>
                    <a:cxn ang="T52">
                      <a:pos x="T16" y="T17"/>
                    </a:cxn>
                    <a:cxn ang="T53">
                      <a:pos x="T18" y="T19"/>
                    </a:cxn>
                    <a:cxn ang="T54">
                      <a:pos x="T20" y="T21"/>
                    </a:cxn>
                    <a:cxn ang="T55">
                      <a:pos x="T22" y="T23"/>
                    </a:cxn>
                    <a:cxn ang="T56">
                      <a:pos x="T24" y="T25"/>
                    </a:cxn>
                    <a:cxn ang="T57">
                      <a:pos x="T26" y="T27"/>
                    </a:cxn>
                    <a:cxn ang="T58">
                      <a:pos x="T28" y="T29"/>
                    </a:cxn>
                    <a:cxn ang="T59">
                      <a:pos x="T30" y="T31"/>
                    </a:cxn>
                    <a:cxn ang="T60">
                      <a:pos x="T32" y="T33"/>
                    </a:cxn>
                    <a:cxn ang="T61">
                      <a:pos x="T34" y="T35"/>
                    </a:cxn>
                    <a:cxn ang="T62">
                      <a:pos x="T36" y="T37"/>
                    </a:cxn>
                    <a:cxn ang="T63">
                      <a:pos x="T38" y="T39"/>
                    </a:cxn>
                    <a:cxn ang="T64">
                      <a:pos x="T40" y="T41"/>
                    </a:cxn>
                    <a:cxn ang="T65">
                      <a:pos x="T42" y="T43"/>
                    </a:cxn>
                  </a:cxnLst>
                  <a:rect l="0" t="0" r="r" b="b"/>
                  <a:pathLst>
                    <a:path w="5" h="7">
                      <a:moveTo>
                        <a:pt x="5" y="5"/>
                      </a:moveTo>
                      <a:cubicBezTo>
                        <a:pt x="4" y="6"/>
                        <a:pt x="2" y="6"/>
                        <a:pt x="1" y="7"/>
                      </a:cubicBezTo>
                      <a:cubicBezTo>
                        <a:pt x="1" y="7"/>
                        <a:pt x="1" y="7"/>
                        <a:pt x="1" y="7"/>
                      </a:cubicBezTo>
                      <a:cubicBezTo>
                        <a:pt x="2" y="5"/>
                        <a:pt x="2" y="4"/>
                        <a:pt x="3" y="4"/>
                      </a:cubicBezTo>
                      <a:cubicBezTo>
                        <a:pt x="3" y="3"/>
                        <a:pt x="3" y="3"/>
                        <a:pt x="3" y="2"/>
                      </a:cubicBezTo>
                      <a:cubicBezTo>
                        <a:pt x="2" y="2"/>
                        <a:pt x="2" y="2"/>
                        <a:pt x="2" y="2"/>
                      </a:cubicBezTo>
                      <a:cubicBezTo>
                        <a:pt x="2" y="2"/>
                        <a:pt x="1" y="2"/>
                        <a:pt x="1" y="2"/>
                      </a:cubicBezTo>
                      <a:cubicBezTo>
                        <a:pt x="0" y="2"/>
                        <a:pt x="0" y="2"/>
                        <a:pt x="0" y="3"/>
                      </a:cubicBezTo>
                      <a:cubicBezTo>
                        <a:pt x="0" y="3"/>
                        <a:pt x="0" y="3"/>
                        <a:pt x="0" y="3"/>
                      </a:cubicBezTo>
                      <a:cubicBezTo>
                        <a:pt x="0" y="2"/>
                        <a:pt x="0" y="2"/>
                        <a:pt x="0" y="1"/>
                      </a:cubicBezTo>
                      <a:cubicBezTo>
                        <a:pt x="0" y="1"/>
                        <a:pt x="1" y="1"/>
                        <a:pt x="1" y="1"/>
                      </a:cubicBezTo>
                      <a:cubicBezTo>
                        <a:pt x="2" y="0"/>
                        <a:pt x="2" y="0"/>
                        <a:pt x="2" y="0"/>
                      </a:cubicBezTo>
                      <a:cubicBezTo>
                        <a:pt x="3" y="0"/>
                        <a:pt x="3" y="0"/>
                        <a:pt x="3" y="1"/>
                      </a:cubicBezTo>
                      <a:cubicBezTo>
                        <a:pt x="4" y="1"/>
                        <a:pt x="4" y="1"/>
                        <a:pt x="4" y="1"/>
                      </a:cubicBezTo>
                      <a:cubicBezTo>
                        <a:pt x="4" y="1"/>
                        <a:pt x="4" y="2"/>
                        <a:pt x="4" y="2"/>
                      </a:cubicBezTo>
                      <a:cubicBezTo>
                        <a:pt x="4" y="3"/>
                        <a:pt x="3" y="4"/>
                        <a:pt x="2" y="5"/>
                      </a:cubicBezTo>
                      <a:cubicBezTo>
                        <a:pt x="3" y="5"/>
                        <a:pt x="3" y="5"/>
                        <a:pt x="4" y="5"/>
                      </a:cubicBezTo>
                      <a:cubicBezTo>
                        <a:pt x="4" y="5"/>
                        <a:pt x="4" y="4"/>
                        <a:pt x="5" y="4"/>
                      </a:cubicBezTo>
                      <a:cubicBezTo>
                        <a:pt x="5" y="4"/>
                        <a:pt x="5" y="4"/>
                        <a:pt x="5" y="4"/>
                      </a:cubicBezTo>
                      <a:cubicBezTo>
                        <a:pt x="5" y="4"/>
                        <a:pt x="5" y="4"/>
                        <a:pt x="5" y="4"/>
                      </a:cubicBezTo>
                      <a:cubicBezTo>
                        <a:pt x="5" y="4"/>
                        <a:pt x="5" y="4"/>
                        <a:pt x="5" y="4"/>
                      </a:cubicBezTo>
                      <a:cubicBezTo>
                        <a:pt x="5" y="4"/>
                        <a:pt x="5" y="5"/>
                        <a:pt x="5" y="5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42" name="AutoShape 270"/>
                <xdr:cNvSpPr>
                  <a:spLocks noChangeAspect="1"/>
                </xdr:cNvSpPr>
              </xdr:nvSpPr>
              <xdr:spPr bwMode="auto">
                <a:xfrm>
                  <a:off x="5595" y="4899"/>
                  <a:ext cx="75" cy="91"/>
                </a:xfrm>
                <a:custGeom>
                  <a:avLst/>
                  <a:gdLst>
                    <a:gd name="T0" fmla="*/ 0 w 5"/>
                    <a:gd name="T1" fmla="*/ 76 h 6"/>
                    <a:gd name="T2" fmla="*/ 30 w 5"/>
                    <a:gd name="T3" fmla="*/ 0 h 6"/>
                    <a:gd name="T4" fmla="*/ 45 w 5"/>
                    <a:gd name="T5" fmla="*/ 0 h 6"/>
                    <a:gd name="T6" fmla="*/ 60 w 5"/>
                    <a:gd name="T7" fmla="*/ 46 h 6"/>
                    <a:gd name="T8" fmla="*/ 75 w 5"/>
                    <a:gd name="T9" fmla="*/ 46 h 6"/>
                    <a:gd name="T10" fmla="*/ 75 w 5"/>
                    <a:gd name="T11" fmla="*/ 61 h 6"/>
                    <a:gd name="T12" fmla="*/ 60 w 5"/>
                    <a:gd name="T13" fmla="*/ 61 h 6"/>
                    <a:gd name="T14" fmla="*/ 75 w 5"/>
                    <a:gd name="T15" fmla="*/ 76 h 6"/>
                    <a:gd name="T16" fmla="*/ 45 w 5"/>
                    <a:gd name="T17" fmla="*/ 91 h 6"/>
                    <a:gd name="T18" fmla="*/ 45 w 5"/>
                    <a:gd name="T19" fmla="*/ 76 h 6"/>
                    <a:gd name="T20" fmla="*/ 0 w 5"/>
                    <a:gd name="T21" fmla="*/ 91 h 6"/>
                    <a:gd name="T22" fmla="*/ 0 w 5"/>
                    <a:gd name="T23" fmla="*/ 76 h 6"/>
                    <a:gd name="T24" fmla="*/ 0 w 5"/>
                    <a:gd name="T25" fmla="*/ 76 h 6"/>
                    <a:gd name="T26" fmla="*/ 30 w 5"/>
                    <a:gd name="T27" fmla="*/ 61 h 6"/>
                    <a:gd name="T28" fmla="*/ 30 w 5"/>
                    <a:gd name="T29" fmla="*/ 30 h 6"/>
                    <a:gd name="T30" fmla="*/ 0 w 5"/>
                    <a:gd name="T31" fmla="*/ 76 h 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</a:gdLst>
                  <a:ahLst/>
                  <a:cxnLst>
                    <a:cxn ang="T32">
                      <a:pos x="T0" y="T1"/>
                    </a:cxn>
                    <a:cxn ang="T33">
                      <a:pos x="T2" y="T3"/>
                    </a:cxn>
                    <a:cxn ang="T34">
                      <a:pos x="T4" y="T5"/>
                    </a:cxn>
                    <a:cxn ang="T35">
                      <a:pos x="T6" y="T7"/>
                    </a:cxn>
                    <a:cxn ang="T36">
                      <a:pos x="T8" y="T9"/>
                    </a:cxn>
                    <a:cxn ang="T37">
                      <a:pos x="T10" y="T11"/>
                    </a:cxn>
                    <a:cxn ang="T38">
                      <a:pos x="T12" y="T13"/>
                    </a:cxn>
                    <a:cxn ang="T39">
                      <a:pos x="T14" y="T15"/>
                    </a:cxn>
                    <a:cxn ang="T40">
                      <a:pos x="T16" y="T17"/>
                    </a:cxn>
                    <a:cxn ang="T41">
                      <a:pos x="T18" y="T19"/>
                    </a:cxn>
                    <a:cxn ang="T42">
                      <a:pos x="T20" y="T21"/>
                    </a:cxn>
                    <a:cxn ang="T43">
                      <a:pos x="T22" y="T23"/>
                    </a:cxn>
                    <a:cxn ang="T44">
                      <a:pos x="T24" y="T25"/>
                    </a:cxn>
                    <a:cxn ang="T45">
                      <a:pos x="T26" y="T27"/>
                    </a:cxn>
                    <a:cxn ang="T46">
                      <a:pos x="T28" y="T29"/>
                    </a:cxn>
                    <a:cxn ang="T47">
                      <a:pos x="T30" y="T31"/>
                    </a:cxn>
                  </a:cxnLst>
                  <a:rect l="0" t="0" r="r" b="b"/>
                  <a:pathLst>
                    <a:path w="5" h="6">
                      <a:moveTo>
                        <a:pt x="0" y="5"/>
                      </a:moveTo>
                      <a:cubicBezTo>
                        <a:pt x="1" y="3"/>
                        <a:pt x="1" y="2"/>
                        <a:pt x="2" y="0"/>
                      </a:cubicBezTo>
                      <a:cubicBezTo>
                        <a:pt x="2" y="0"/>
                        <a:pt x="2" y="0"/>
                        <a:pt x="3" y="0"/>
                      </a:cubicBezTo>
                      <a:cubicBezTo>
                        <a:pt x="3" y="1"/>
                        <a:pt x="4" y="2"/>
                        <a:pt x="4" y="3"/>
                      </a:cubicBezTo>
                      <a:cubicBezTo>
                        <a:pt x="4" y="3"/>
                        <a:pt x="4" y="3"/>
                        <a:pt x="5" y="3"/>
                      </a:cubicBezTo>
                      <a:cubicBezTo>
                        <a:pt x="5" y="3"/>
                        <a:pt x="5" y="4"/>
                        <a:pt x="5" y="4"/>
                      </a:cubicBezTo>
                      <a:cubicBezTo>
                        <a:pt x="5" y="4"/>
                        <a:pt x="4" y="4"/>
                        <a:pt x="4" y="4"/>
                      </a:cubicBezTo>
                      <a:cubicBezTo>
                        <a:pt x="4" y="5"/>
                        <a:pt x="5" y="5"/>
                        <a:pt x="5" y="5"/>
                      </a:cubicBezTo>
                      <a:cubicBezTo>
                        <a:pt x="4" y="6"/>
                        <a:pt x="4" y="6"/>
                        <a:pt x="3" y="6"/>
                      </a:cubicBezTo>
                      <a:cubicBezTo>
                        <a:pt x="3" y="5"/>
                        <a:pt x="3" y="5"/>
                        <a:pt x="3" y="5"/>
                      </a:cubicBezTo>
                      <a:cubicBezTo>
                        <a:pt x="2" y="5"/>
                        <a:pt x="1" y="5"/>
                        <a:pt x="0" y="6"/>
                      </a:cubicBezTo>
                      <a:cubicBezTo>
                        <a:pt x="0" y="5"/>
                        <a:pt x="0" y="5"/>
                        <a:pt x="0" y="5"/>
                      </a:cubicBezTo>
                      <a:close/>
                      <a:moveTo>
                        <a:pt x="0" y="5"/>
                      </a:moveTo>
                      <a:cubicBezTo>
                        <a:pt x="1" y="4"/>
                        <a:pt x="2" y="4"/>
                        <a:pt x="2" y="4"/>
                      </a:cubicBezTo>
                      <a:cubicBezTo>
                        <a:pt x="2" y="3"/>
                        <a:pt x="2" y="2"/>
                        <a:pt x="2" y="2"/>
                      </a:cubicBezTo>
                      <a:cubicBezTo>
                        <a:pt x="1" y="3"/>
                        <a:pt x="1" y="4"/>
                        <a:pt x="0" y="5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24" name="Group 271"/>
              <xdr:cNvGrpSpPr>
                <a:grpSpLocks noChangeAspect="1"/>
              </xdr:cNvGrpSpPr>
            </xdr:nvGrpSpPr>
            <xdr:grpSpPr bwMode="auto">
              <a:xfrm>
                <a:off x="5685" y="4824"/>
                <a:ext cx="165" cy="121"/>
                <a:chOff x="5685" y="4824"/>
                <a:chExt cx="165" cy="121"/>
              </a:xfrm>
            </xdr:grpSpPr>
            <xdr:sp macro="" textlink="">
              <xdr:nvSpPr>
                <xdr:cNvPr id="239" name="AutoShape 272"/>
                <xdr:cNvSpPr>
                  <a:spLocks noChangeAspect="1"/>
                </xdr:cNvSpPr>
              </xdr:nvSpPr>
              <xdr:spPr bwMode="auto">
                <a:xfrm>
                  <a:off x="5685" y="4839"/>
                  <a:ext cx="90" cy="106"/>
                </a:xfrm>
                <a:custGeom>
                  <a:avLst/>
                  <a:gdLst>
                    <a:gd name="T0" fmla="*/ 45 w 6"/>
                    <a:gd name="T1" fmla="*/ 0 h 7"/>
                    <a:gd name="T2" fmla="*/ 75 w 6"/>
                    <a:gd name="T3" fmla="*/ 61 h 7"/>
                    <a:gd name="T4" fmla="*/ 90 w 6"/>
                    <a:gd name="T5" fmla="*/ 61 h 7"/>
                    <a:gd name="T6" fmla="*/ 90 w 6"/>
                    <a:gd name="T7" fmla="*/ 61 h 7"/>
                    <a:gd name="T8" fmla="*/ 90 w 6"/>
                    <a:gd name="T9" fmla="*/ 61 h 7"/>
                    <a:gd name="T10" fmla="*/ 90 w 6"/>
                    <a:gd name="T11" fmla="*/ 61 h 7"/>
                    <a:gd name="T12" fmla="*/ 75 w 6"/>
                    <a:gd name="T13" fmla="*/ 91 h 7"/>
                    <a:gd name="T14" fmla="*/ 60 w 6"/>
                    <a:gd name="T15" fmla="*/ 76 h 7"/>
                    <a:gd name="T16" fmla="*/ 60 w 6"/>
                    <a:gd name="T17" fmla="*/ 91 h 7"/>
                    <a:gd name="T18" fmla="*/ 45 w 6"/>
                    <a:gd name="T19" fmla="*/ 91 h 7"/>
                    <a:gd name="T20" fmla="*/ 30 w 6"/>
                    <a:gd name="T21" fmla="*/ 106 h 7"/>
                    <a:gd name="T22" fmla="*/ 15 w 6"/>
                    <a:gd name="T23" fmla="*/ 91 h 7"/>
                    <a:gd name="T24" fmla="*/ 0 w 6"/>
                    <a:gd name="T25" fmla="*/ 76 h 7"/>
                    <a:gd name="T26" fmla="*/ 15 w 6"/>
                    <a:gd name="T27" fmla="*/ 61 h 7"/>
                    <a:gd name="T28" fmla="*/ 30 w 6"/>
                    <a:gd name="T29" fmla="*/ 45 h 7"/>
                    <a:gd name="T30" fmla="*/ 30 w 6"/>
                    <a:gd name="T31" fmla="*/ 45 h 7"/>
                    <a:gd name="T32" fmla="*/ 45 w 6"/>
                    <a:gd name="T33" fmla="*/ 45 h 7"/>
                    <a:gd name="T34" fmla="*/ 30 w 6"/>
                    <a:gd name="T35" fmla="*/ 30 h 7"/>
                    <a:gd name="T36" fmla="*/ 30 w 6"/>
                    <a:gd name="T37" fmla="*/ 15 h 7"/>
                    <a:gd name="T38" fmla="*/ 30 w 6"/>
                    <a:gd name="T39" fmla="*/ 15 h 7"/>
                    <a:gd name="T40" fmla="*/ 15 w 6"/>
                    <a:gd name="T41" fmla="*/ 15 h 7"/>
                    <a:gd name="T42" fmla="*/ 15 w 6"/>
                    <a:gd name="T43" fmla="*/ 15 h 7"/>
                    <a:gd name="T44" fmla="*/ 45 w 6"/>
                    <a:gd name="T45" fmla="*/ 0 h 7"/>
                    <a:gd name="T46" fmla="*/ 45 w 6"/>
                    <a:gd name="T47" fmla="*/ 45 h 7"/>
                    <a:gd name="T48" fmla="*/ 30 w 6"/>
                    <a:gd name="T49" fmla="*/ 45 h 7"/>
                    <a:gd name="T50" fmla="*/ 30 w 6"/>
                    <a:gd name="T51" fmla="*/ 45 h 7"/>
                    <a:gd name="T52" fmla="*/ 30 w 6"/>
                    <a:gd name="T53" fmla="*/ 61 h 7"/>
                    <a:gd name="T54" fmla="*/ 30 w 6"/>
                    <a:gd name="T55" fmla="*/ 76 h 7"/>
                    <a:gd name="T56" fmla="*/ 45 w 6"/>
                    <a:gd name="T57" fmla="*/ 91 h 7"/>
                    <a:gd name="T58" fmla="*/ 45 w 6"/>
                    <a:gd name="T59" fmla="*/ 91 h 7"/>
                    <a:gd name="T60" fmla="*/ 60 w 6"/>
                    <a:gd name="T61" fmla="*/ 91 h 7"/>
                    <a:gd name="T62" fmla="*/ 60 w 6"/>
                    <a:gd name="T63" fmla="*/ 76 h 7"/>
                    <a:gd name="T64" fmla="*/ 45 w 6"/>
                    <a:gd name="T65" fmla="*/ 45 h 7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  <a:gd name="T78" fmla="*/ 0 60000 65536"/>
                    <a:gd name="T79" fmla="*/ 0 60000 65536"/>
                    <a:gd name="T80" fmla="*/ 0 60000 65536"/>
                    <a:gd name="T81" fmla="*/ 0 60000 65536"/>
                    <a:gd name="T82" fmla="*/ 0 60000 65536"/>
                    <a:gd name="T83" fmla="*/ 0 60000 65536"/>
                    <a:gd name="T84" fmla="*/ 0 60000 65536"/>
                    <a:gd name="T85" fmla="*/ 0 60000 65536"/>
                    <a:gd name="T86" fmla="*/ 0 60000 65536"/>
                    <a:gd name="T87" fmla="*/ 0 60000 65536"/>
                    <a:gd name="T88" fmla="*/ 0 60000 65536"/>
                    <a:gd name="T89" fmla="*/ 0 60000 65536"/>
                    <a:gd name="T90" fmla="*/ 0 60000 65536"/>
                    <a:gd name="T91" fmla="*/ 0 60000 65536"/>
                    <a:gd name="T92" fmla="*/ 0 60000 65536"/>
                    <a:gd name="T93" fmla="*/ 0 60000 65536"/>
                    <a:gd name="T94" fmla="*/ 0 60000 65536"/>
                    <a:gd name="T95" fmla="*/ 0 60000 65536"/>
                    <a:gd name="T96" fmla="*/ 0 60000 65536"/>
                    <a:gd name="T97" fmla="*/ 0 60000 65536"/>
                    <a:gd name="T98" fmla="*/ 0 60000 65536"/>
                  </a:gdLst>
                  <a:ahLst/>
                  <a:cxnLst>
                    <a:cxn ang="T66">
                      <a:pos x="T0" y="T1"/>
                    </a:cxn>
                    <a:cxn ang="T67">
                      <a:pos x="T2" y="T3"/>
                    </a:cxn>
                    <a:cxn ang="T68">
                      <a:pos x="T4" y="T5"/>
                    </a:cxn>
                    <a:cxn ang="T69">
                      <a:pos x="T6" y="T7"/>
                    </a:cxn>
                    <a:cxn ang="T70">
                      <a:pos x="T8" y="T9"/>
                    </a:cxn>
                    <a:cxn ang="T71">
                      <a:pos x="T10" y="T11"/>
                    </a:cxn>
                    <a:cxn ang="T72">
                      <a:pos x="T12" y="T13"/>
                    </a:cxn>
                    <a:cxn ang="T73">
                      <a:pos x="T14" y="T15"/>
                    </a:cxn>
                    <a:cxn ang="T74">
                      <a:pos x="T16" y="T17"/>
                    </a:cxn>
                    <a:cxn ang="T75">
                      <a:pos x="T18" y="T19"/>
                    </a:cxn>
                    <a:cxn ang="T76">
                      <a:pos x="T20" y="T21"/>
                    </a:cxn>
                    <a:cxn ang="T77">
                      <a:pos x="T22" y="T23"/>
                    </a:cxn>
                    <a:cxn ang="T78">
                      <a:pos x="T24" y="T25"/>
                    </a:cxn>
                    <a:cxn ang="T79">
                      <a:pos x="T26" y="T27"/>
                    </a:cxn>
                    <a:cxn ang="T80">
                      <a:pos x="T28" y="T29"/>
                    </a:cxn>
                    <a:cxn ang="T81">
                      <a:pos x="T30" y="T31"/>
                    </a:cxn>
                    <a:cxn ang="T82">
                      <a:pos x="T32" y="T33"/>
                    </a:cxn>
                    <a:cxn ang="T83">
                      <a:pos x="T34" y="T35"/>
                    </a:cxn>
                    <a:cxn ang="T84">
                      <a:pos x="T36" y="T37"/>
                    </a:cxn>
                    <a:cxn ang="T85">
                      <a:pos x="T38" y="T39"/>
                    </a:cxn>
                    <a:cxn ang="T86">
                      <a:pos x="T40" y="T41"/>
                    </a:cxn>
                    <a:cxn ang="T87">
                      <a:pos x="T42" y="T43"/>
                    </a:cxn>
                    <a:cxn ang="T88">
                      <a:pos x="T44" y="T45"/>
                    </a:cxn>
                    <a:cxn ang="T89">
                      <a:pos x="T46" y="T47"/>
                    </a:cxn>
                    <a:cxn ang="T90">
                      <a:pos x="T48" y="T49"/>
                    </a:cxn>
                    <a:cxn ang="T91">
                      <a:pos x="T50" y="T51"/>
                    </a:cxn>
                    <a:cxn ang="T92">
                      <a:pos x="T52" y="T53"/>
                    </a:cxn>
                    <a:cxn ang="T93">
                      <a:pos x="T54" y="T55"/>
                    </a:cxn>
                    <a:cxn ang="T94">
                      <a:pos x="T56" y="T57"/>
                    </a:cxn>
                    <a:cxn ang="T95">
                      <a:pos x="T58" y="T59"/>
                    </a:cxn>
                    <a:cxn ang="T96">
                      <a:pos x="T60" y="T61"/>
                    </a:cxn>
                    <a:cxn ang="T97">
                      <a:pos x="T62" y="T63"/>
                    </a:cxn>
                    <a:cxn ang="T98">
                      <a:pos x="T64" y="T65"/>
                    </a:cxn>
                  </a:cxnLst>
                  <a:rect l="0" t="0" r="r" b="b"/>
                  <a:pathLst>
                    <a:path w="6" h="7">
                      <a:moveTo>
                        <a:pt x="3" y="0"/>
                      </a:moveTo>
                      <a:cubicBezTo>
                        <a:pt x="4" y="1"/>
                        <a:pt x="5" y="3"/>
                        <a:pt x="5" y="4"/>
                      </a:cubicBezTo>
                      <a:cubicBezTo>
                        <a:pt x="6" y="4"/>
                        <a:pt x="6" y="4"/>
                        <a:pt x="6" y="4"/>
                      </a:cubicBezTo>
                      <a:cubicBezTo>
                        <a:pt x="6" y="4"/>
                        <a:pt x="6" y="4"/>
                        <a:pt x="6" y="4"/>
                      </a:cubicBezTo>
                      <a:cubicBezTo>
                        <a:pt x="6" y="4"/>
                        <a:pt x="6" y="4"/>
                        <a:pt x="6" y="4"/>
                      </a:cubicBezTo>
                      <a:cubicBezTo>
                        <a:pt x="6" y="4"/>
                        <a:pt x="6" y="4"/>
                        <a:pt x="6" y="4"/>
                      </a:cubicBezTo>
                      <a:cubicBezTo>
                        <a:pt x="6" y="5"/>
                        <a:pt x="5" y="5"/>
                        <a:pt x="5" y="6"/>
                      </a:cubicBezTo>
                      <a:cubicBezTo>
                        <a:pt x="4" y="6"/>
                        <a:pt x="4" y="5"/>
                        <a:pt x="4" y="5"/>
                      </a:cubicBezTo>
                      <a:cubicBezTo>
                        <a:pt x="4" y="6"/>
                        <a:pt x="4" y="6"/>
                        <a:pt x="4" y="6"/>
                      </a:cubicBezTo>
                      <a:cubicBezTo>
                        <a:pt x="4" y="6"/>
                        <a:pt x="4" y="6"/>
                        <a:pt x="3" y="6"/>
                      </a:cubicBezTo>
                      <a:cubicBezTo>
                        <a:pt x="3" y="7"/>
                        <a:pt x="2" y="7"/>
                        <a:pt x="2" y="7"/>
                      </a:cubicBezTo>
                      <a:cubicBezTo>
                        <a:pt x="1" y="6"/>
                        <a:pt x="1" y="6"/>
                        <a:pt x="1" y="6"/>
                      </a:cubicBezTo>
                      <a:cubicBezTo>
                        <a:pt x="0" y="5"/>
                        <a:pt x="0" y="5"/>
                        <a:pt x="0" y="5"/>
                      </a:cubicBezTo>
                      <a:cubicBezTo>
                        <a:pt x="0" y="4"/>
                        <a:pt x="0" y="4"/>
                        <a:pt x="1" y="4"/>
                      </a:cubicBezTo>
                      <a:cubicBezTo>
                        <a:pt x="1" y="3"/>
                        <a:pt x="1" y="3"/>
                        <a:pt x="2" y="3"/>
                      </a:cubicBezTo>
                      <a:cubicBezTo>
                        <a:pt x="2" y="3"/>
                        <a:pt x="2" y="3"/>
                        <a:pt x="2" y="3"/>
                      </a:cubicBezTo>
                      <a:cubicBezTo>
                        <a:pt x="2" y="3"/>
                        <a:pt x="3" y="3"/>
                        <a:pt x="3" y="3"/>
                      </a:cubicBezTo>
                      <a:cubicBezTo>
                        <a:pt x="3" y="2"/>
                        <a:pt x="3" y="2"/>
                        <a:pt x="2" y="2"/>
                      </a:cubicBezTo>
                      <a:cubicBezTo>
                        <a:pt x="2" y="1"/>
                        <a:pt x="2" y="1"/>
                        <a:pt x="2" y="1"/>
                      </a:cubicBezTo>
                      <a:cubicBezTo>
                        <a:pt x="2" y="1"/>
                        <a:pt x="2" y="1"/>
                        <a:pt x="2" y="1"/>
                      </a:cubicBezTo>
                      <a:cubicBezTo>
                        <a:pt x="2" y="1"/>
                        <a:pt x="2" y="1"/>
                        <a:pt x="1" y="1"/>
                      </a:cubicBezTo>
                      <a:cubicBezTo>
                        <a:pt x="1" y="1"/>
                        <a:pt x="1" y="1"/>
                        <a:pt x="1" y="1"/>
                      </a:cubicBezTo>
                      <a:cubicBezTo>
                        <a:pt x="2" y="1"/>
                        <a:pt x="3" y="0"/>
                        <a:pt x="3" y="0"/>
                      </a:cubicBezTo>
                      <a:close/>
                      <a:moveTo>
                        <a:pt x="3" y="3"/>
                      </a:moveTo>
                      <a:cubicBezTo>
                        <a:pt x="3" y="3"/>
                        <a:pt x="2" y="3"/>
                        <a:pt x="2" y="3"/>
                      </a:cubicBezTo>
                      <a:cubicBezTo>
                        <a:pt x="2" y="3"/>
                        <a:pt x="2" y="3"/>
                        <a:pt x="2" y="3"/>
                      </a:cubicBezTo>
                      <a:cubicBezTo>
                        <a:pt x="2" y="3"/>
                        <a:pt x="2" y="4"/>
                        <a:pt x="2" y="4"/>
                      </a:cubicBezTo>
                      <a:cubicBezTo>
                        <a:pt x="2" y="4"/>
                        <a:pt x="2" y="4"/>
                        <a:pt x="2" y="5"/>
                      </a:cubicBezTo>
                      <a:cubicBezTo>
                        <a:pt x="2" y="5"/>
                        <a:pt x="2" y="5"/>
                        <a:pt x="3" y="6"/>
                      </a:cubicBezTo>
                      <a:cubicBezTo>
                        <a:pt x="3" y="6"/>
                        <a:pt x="3" y="6"/>
                        <a:pt x="3" y="6"/>
                      </a:cubicBezTo>
                      <a:cubicBezTo>
                        <a:pt x="3" y="6"/>
                        <a:pt x="3" y="6"/>
                        <a:pt x="4" y="6"/>
                      </a:cubicBezTo>
                      <a:cubicBezTo>
                        <a:pt x="4" y="6"/>
                        <a:pt x="4" y="5"/>
                        <a:pt x="4" y="5"/>
                      </a:cubicBezTo>
                      <a:cubicBezTo>
                        <a:pt x="4" y="4"/>
                        <a:pt x="3" y="4"/>
                        <a:pt x="3" y="3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40" name="AutoShape 273"/>
                <xdr:cNvSpPr>
                  <a:spLocks noChangeAspect="1"/>
                </xdr:cNvSpPr>
              </xdr:nvSpPr>
              <xdr:spPr bwMode="auto">
                <a:xfrm>
                  <a:off x="5775" y="4824"/>
                  <a:ext cx="75" cy="75"/>
                </a:xfrm>
                <a:custGeom>
                  <a:avLst/>
                  <a:gdLst>
                    <a:gd name="T0" fmla="*/ 60 w 5"/>
                    <a:gd name="T1" fmla="*/ 15 h 5"/>
                    <a:gd name="T2" fmla="*/ 30 w 5"/>
                    <a:gd name="T3" fmla="*/ 45 h 5"/>
                    <a:gd name="T4" fmla="*/ 45 w 5"/>
                    <a:gd name="T5" fmla="*/ 60 h 5"/>
                    <a:gd name="T6" fmla="*/ 60 w 5"/>
                    <a:gd name="T7" fmla="*/ 45 h 5"/>
                    <a:gd name="T8" fmla="*/ 60 w 5"/>
                    <a:gd name="T9" fmla="*/ 45 h 5"/>
                    <a:gd name="T10" fmla="*/ 60 w 5"/>
                    <a:gd name="T11" fmla="*/ 30 h 5"/>
                    <a:gd name="T12" fmla="*/ 75 w 5"/>
                    <a:gd name="T13" fmla="*/ 30 h 5"/>
                    <a:gd name="T14" fmla="*/ 60 w 5"/>
                    <a:gd name="T15" fmla="*/ 45 h 5"/>
                    <a:gd name="T16" fmla="*/ 45 w 5"/>
                    <a:gd name="T17" fmla="*/ 60 h 5"/>
                    <a:gd name="T18" fmla="*/ 15 w 5"/>
                    <a:gd name="T19" fmla="*/ 75 h 5"/>
                    <a:gd name="T20" fmla="*/ 0 w 5"/>
                    <a:gd name="T21" fmla="*/ 60 h 5"/>
                    <a:gd name="T22" fmla="*/ 0 w 5"/>
                    <a:gd name="T23" fmla="*/ 30 h 5"/>
                    <a:gd name="T24" fmla="*/ 15 w 5"/>
                    <a:gd name="T25" fmla="*/ 15 h 5"/>
                    <a:gd name="T26" fmla="*/ 45 w 5"/>
                    <a:gd name="T27" fmla="*/ 0 h 5"/>
                    <a:gd name="T28" fmla="*/ 60 w 5"/>
                    <a:gd name="T29" fmla="*/ 15 h 5"/>
                    <a:gd name="T30" fmla="*/ 45 w 5"/>
                    <a:gd name="T31" fmla="*/ 30 h 5"/>
                    <a:gd name="T32" fmla="*/ 30 w 5"/>
                    <a:gd name="T33" fmla="*/ 15 h 5"/>
                    <a:gd name="T34" fmla="*/ 30 w 5"/>
                    <a:gd name="T35" fmla="*/ 15 h 5"/>
                    <a:gd name="T36" fmla="*/ 30 w 5"/>
                    <a:gd name="T37" fmla="*/ 15 h 5"/>
                    <a:gd name="T38" fmla="*/ 15 w 5"/>
                    <a:gd name="T39" fmla="*/ 15 h 5"/>
                    <a:gd name="T40" fmla="*/ 15 w 5"/>
                    <a:gd name="T41" fmla="*/ 30 h 5"/>
                    <a:gd name="T42" fmla="*/ 15 w 5"/>
                    <a:gd name="T43" fmla="*/ 45 h 5"/>
                    <a:gd name="T44" fmla="*/ 45 w 5"/>
                    <a:gd name="T45" fmla="*/ 30 h 5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</a:gdLst>
                  <a:ahLst/>
                  <a:cxnLst>
                    <a:cxn ang="T46">
                      <a:pos x="T0" y="T1"/>
                    </a:cxn>
                    <a:cxn ang="T47">
                      <a:pos x="T2" y="T3"/>
                    </a:cxn>
                    <a:cxn ang="T48">
                      <a:pos x="T4" y="T5"/>
                    </a:cxn>
                    <a:cxn ang="T49">
                      <a:pos x="T6" y="T7"/>
                    </a:cxn>
                    <a:cxn ang="T50">
                      <a:pos x="T8" y="T9"/>
                    </a:cxn>
                    <a:cxn ang="T51">
                      <a:pos x="T10" y="T11"/>
                    </a:cxn>
                    <a:cxn ang="T52">
                      <a:pos x="T12" y="T13"/>
                    </a:cxn>
                    <a:cxn ang="T53">
                      <a:pos x="T14" y="T15"/>
                    </a:cxn>
                    <a:cxn ang="T54">
                      <a:pos x="T16" y="T17"/>
                    </a:cxn>
                    <a:cxn ang="T55">
                      <a:pos x="T18" y="T19"/>
                    </a:cxn>
                    <a:cxn ang="T56">
                      <a:pos x="T20" y="T21"/>
                    </a:cxn>
                    <a:cxn ang="T57">
                      <a:pos x="T22" y="T23"/>
                    </a:cxn>
                    <a:cxn ang="T58">
                      <a:pos x="T24" y="T25"/>
                    </a:cxn>
                    <a:cxn ang="T59">
                      <a:pos x="T26" y="T27"/>
                    </a:cxn>
                    <a:cxn ang="T60">
                      <a:pos x="T28" y="T29"/>
                    </a:cxn>
                    <a:cxn ang="T61">
                      <a:pos x="T30" y="T31"/>
                    </a:cxn>
                    <a:cxn ang="T62">
                      <a:pos x="T32" y="T33"/>
                    </a:cxn>
                    <a:cxn ang="T63">
                      <a:pos x="T34" y="T35"/>
                    </a:cxn>
                    <a:cxn ang="T64">
                      <a:pos x="T36" y="T37"/>
                    </a:cxn>
                    <a:cxn ang="T65">
                      <a:pos x="T38" y="T39"/>
                    </a:cxn>
                    <a:cxn ang="T66">
                      <a:pos x="T40" y="T41"/>
                    </a:cxn>
                    <a:cxn ang="T67">
                      <a:pos x="T42" y="T43"/>
                    </a:cxn>
                    <a:cxn ang="T68">
                      <a:pos x="T44" y="T45"/>
                    </a:cxn>
                  </a:cxnLst>
                  <a:rect l="0" t="0" r="r" b="b"/>
                  <a:pathLst>
                    <a:path w="5" h="5">
                      <a:moveTo>
                        <a:pt x="4" y="1"/>
                      </a:moveTo>
                      <a:cubicBezTo>
                        <a:pt x="3" y="2"/>
                        <a:pt x="2" y="2"/>
                        <a:pt x="2" y="3"/>
                      </a:cubicBezTo>
                      <a:cubicBezTo>
                        <a:pt x="2" y="3"/>
                        <a:pt x="2" y="3"/>
                        <a:pt x="3" y="4"/>
                      </a:cubicBezTo>
                      <a:cubicBezTo>
                        <a:pt x="3" y="4"/>
                        <a:pt x="3" y="4"/>
                        <a:pt x="4" y="3"/>
                      </a:cubicBezTo>
                      <a:cubicBezTo>
                        <a:pt x="4" y="3"/>
                        <a:pt x="4" y="3"/>
                        <a:pt x="4" y="3"/>
                      </a:cubicBezTo>
                      <a:cubicBezTo>
                        <a:pt x="4" y="3"/>
                        <a:pt x="4" y="3"/>
                        <a:pt x="4" y="2"/>
                      </a:cubicBezTo>
                      <a:cubicBezTo>
                        <a:pt x="4" y="2"/>
                        <a:pt x="5" y="2"/>
                        <a:pt x="5" y="2"/>
                      </a:cubicBezTo>
                      <a:cubicBezTo>
                        <a:pt x="5" y="3"/>
                        <a:pt x="4" y="3"/>
                        <a:pt x="4" y="3"/>
                      </a:cubicBezTo>
                      <a:cubicBezTo>
                        <a:pt x="4" y="4"/>
                        <a:pt x="4" y="4"/>
                        <a:pt x="3" y="4"/>
                      </a:cubicBezTo>
                      <a:cubicBezTo>
                        <a:pt x="3" y="5"/>
                        <a:pt x="2" y="5"/>
                        <a:pt x="1" y="5"/>
                      </a:cubicBezTo>
                      <a:cubicBezTo>
                        <a:pt x="1" y="4"/>
                        <a:pt x="1" y="4"/>
                        <a:pt x="0" y="4"/>
                      </a:cubicBezTo>
                      <a:cubicBezTo>
                        <a:pt x="0" y="3"/>
                        <a:pt x="0" y="3"/>
                        <a:pt x="0" y="2"/>
                      </a:cubicBezTo>
                      <a:cubicBezTo>
                        <a:pt x="0" y="1"/>
                        <a:pt x="1" y="1"/>
                        <a:pt x="1" y="1"/>
                      </a:cubicBezTo>
                      <a:cubicBezTo>
                        <a:pt x="2" y="0"/>
                        <a:pt x="2" y="0"/>
                        <a:pt x="3" y="0"/>
                      </a:cubicBezTo>
                      <a:cubicBezTo>
                        <a:pt x="3" y="1"/>
                        <a:pt x="4" y="1"/>
                        <a:pt x="4" y="1"/>
                      </a:cubicBezTo>
                      <a:close/>
                      <a:moveTo>
                        <a:pt x="3" y="2"/>
                      </a:moveTo>
                      <a:cubicBezTo>
                        <a:pt x="3" y="1"/>
                        <a:pt x="2" y="1"/>
                        <a:pt x="2" y="1"/>
                      </a:cubicBezTo>
                      <a:cubicBezTo>
                        <a:pt x="2" y="1"/>
                        <a:pt x="2" y="1"/>
                        <a:pt x="2" y="1"/>
                      </a:cubicBezTo>
                      <a:cubicBezTo>
                        <a:pt x="2" y="1"/>
                        <a:pt x="2" y="1"/>
                        <a:pt x="2" y="1"/>
                      </a:cubicBezTo>
                      <a:cubicBezTo>
                        <a:pt x="1" y="1"/>
                        <a:pt x="1" y="1"/>
                        <a:pt x="1" y="1"/>
                      </a:cubicBezTo>
                      <a:cubicBezTo>
                        <a:pt x="1" y="2"/>
                        <a:pt x="1" y="2"/>
                        <a:pt x="1" y="2"/>
                      </a:cubicBezTo>
                      <a:cubicBezTo>
                        <a:pt x="1" y="2"/>
                        <a:pt x="1" y="2"/>
                        <a:pt x="1" y="3"/>
                      </a:cubicBezTo>
                      <a:cubicBezTo>
                        <a:pt x="2" y="2"/>
                        <a:pt x="2" y="2"/>
                        <a:pt x="3" y="2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25" name="Group 274"/>
              <xdr:cNvGrpSpPr>
                <a:grpSpLocks noChangeAspect="1"/>
              </xdr:cNvGrpSpPr>
            </xdr:nvGrpSpPr>
            <xdr:grpSpPr bwMode="auto">
              <a:xfrm>
                <a:off x="5880" y="4719"/>
                <a:ext cx="345" cy="105"/>
                <a:chOff x="5880" y="4719"/>
                <a:chExt cx="345" cy="105"/>
              </a:xfrm>
            </xdr:grpSpPr>
            <xdr:sp macro="" textlink="">
              <xdr:nvSpPr>
                <xdr:cNvPr id="234" name="Freeform 275"/>
                <xdr:cNvSpPr>
                  <a:spLocks noChangeAspect="1"/>
                </xdr:cNvSpPr>
              </xdr:nvSpPr>
              <xdr:spPr bwMode="auto">
                <a:xfrm>
                  <a:off x="5880" y="4734"/>
                  <a:ext cx="60" cy="90"/>
                </a:xfrm>
                <a:custGeom>
                  <a:avLst/>
                  <a:gdLst>
                    <a:gd name="T0" fmla="*/ 15 w 4"/>
                    <a:gd name="T1" fmla="*/ 0 h 6"/>
                    <a:gd name="T2" fmla="*/ 15 w 4"/>
                    <a:gd name="T3" fmla="*/ 0 h 6"/>
                    <a:gd name="T4" fmla="*/ 60 w 4"/>
                    <a:gd name="T5" fmla="*/ 0 h 6"/>
                    <a:gd name="T6" fmla="*/ 60 w 4"/>
                    <a:gd name="T7" fmla="*/ 0 h 6"/>
                    <a:gd name="T8" fmla="*/ 60 w 4"/>
                    <a:gd name="T9" fmla="*/ 0 h 6"/>
                    <a:gd name="T10" fmla="*/ 60 w 4"/>
                    <a:gd name="T11" fmla="*/ 0 h 6"/>
                    <a:gd name="T12" fmla="*/ 45 w 4"/>
                    <a:gd name="T13" fmla="*/ 0 h 6"/>
                    <a:gd name="T14" fmla="*/ 45 w 4"/>
                    <a:gd name="T15" fmla="*/ 15 h 6"/>
                    <a:gd name="T16" fmla="*/ 60 w 4"/>
                    <a:gd name="T17" fmla="*/ 60 h 6"/>
                    <a:gd name="T18" fmla="*/ 60 w 4"/>
                    <a:gd name="T19" fmla="*/ 75 h 6"/>
                    <a:gd name="T20" fmla="*/ 45 w 4"/>
                    <a:gd name="T21" fmla="*/ 90 h 6"/>
                    <a:gd name="T22" fmla="*/ 30 w 4"/>
                    <a:gd name="T23" fmla="*/ 90 h 6"/>
                    <a:gd name="T24" fmla="*/ 0 w 4"/>
                    <a:gd name="T25" fmla="*/ 90 h 6"/>
                    <a:gd name="T26" fmla="*/ 0 w 4"/>
                    <a:gd name="T27" fmla="*/ 75 h 6"/>
                    <a:gd name="T28" fmla="*/ 0 w 4"/>
                    <a:gd name="T29" fmla="*/ 60 h 6"/>
                    <a:gd name="T30" fmla="*/ 15 w 4"/>
                    <a:gd name="T31" fmla="*/ 60 h 6"/>
                    <a:gd name="T32" fmla="*/ 15 w 4"/>
                    <a:gd name="T33" fmla="*/ 60 h 6"/>
                    <a:gd name="T34" fmla="*/ 15 w 4"/>
                    <a:gd name="T35" fmla="*/ 75 h 6"/>
                    <a:gd name="T36" fmla="*/ 15 w 4"/>
                    <a:gd name="T37" fmla="*/ 75 h 6"/>
                    <a:gd name="T38" fmla="*/ 15 w 4"/>
                    <a:gd name="T39" fmla="*/ 75 h 6"/>
                    <a:gd name="T40" fmla="*/ 15 w 4"/>
                    <a:gd name="T41" fmla="*/ 75 h 6"/>
                    <a:gd name="T42" fmla="*/ 15 w 4"/>
                    <a:gd name="T43" fmla="*/ 90 h 6"/>
                    <a:gd name="T44" fmla="*/ 30 w 4"/>
                    <a:gd name="T45" fmla="*/ 90 h 6"/>
                    <a:gd name="T46" fmla="*/ 30 w 4"/>
                    <a:gd name="T47" fmla="*/ 75 h 6"/>
                    <a:gd name="T48" fmla="*/ 30 w 4"/>
                    <a:gd name="T49" fmla="*/ 75 h 6"/>
                    <a:gd name="T50" fmla="*/ 30 w 4"/>
                    <a:gd name="T51" fmla="*/ 60 h 6"/>
                    <a:gd name="T52" fmla="*/ 30 w 4"/>
                    <a:gd name="T53" fmla="*/ 15 h 6"/>
                    <a:gd name="T54" fmla="*/ 30 w 4"/>
                    <a:gd name="T55" fmla="*/ 15 h 6"/>
                    <a:gd name="T56" fmla="*/ 15 w 4"/>
                    <a:gd name="T57" fmla="*/ 0 h 6"/>
                    <a:gd name="T58" fmla="*/ 15 w 4"/>
                    <a:gd name="T59" fmla="*/ 0 h 6"/>
                    <a:gd name="T60" fmla="*/ 15 w 4"/>
                    <a:gd name="T61" fmla="*/ 0 h 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  <a:gd name="T78" fmla="*/ 0 60000 65536"/>
                    <a:gd name="T79" fmla="*/ 0 60000 65536"/>
                    <a:gd name="T80" fmla="*/ 0 60000 65536"/>
                    <a:gd name="T81" fmla="*/ 0 60000 65536"/>
                    <a:gd name="T82" fmla="*/ 0 60000 65536"/>
                    <a:gd name="T83" fmla="*/ 0 60000 65536"/>
                    <a:gd name="T84" fmla="*/ 0 60000 65536"/>
                    <a:gd name="T85" fmla="*/ 0 60000 65536"/>
                    <a:gd name="T86" fmla="*/ 0 60000 65536"/>
                    <a:gd name="T87" fmla="*/ 0 60000 65536"/>
                    <a:gd name="T88" fmla="*/ 0 60000 65536"/>
                    <a:gd name="T89" fmla="*/ 0 60000 65536"/>
                    <a:gd name="T90" fmla="*/ 0 60000 65536"/>
                    <a:gd name="T91" fmla="*/ 0 60000 65536"/>
                    <a:gd name="T92" fmla="*/ 0 60000 65536"/>
                  </a:gdLst>
                  <a:ahLst/>
                  <a:cxnLst>
                    <a:cxn ang="T62">
                      <a:pos x="T0" y="T1"/>
                    </a:cxn>
                    <a:cxn ang="T63">
                      <a:pos x="T2" y="T3"/>
                    </a:cxn>
                    <a:cxn ang="T64">
                      <a:pos x="T4" y="T5"/>
                    </a:cxn>
                    <a:cxn ang="T65">
                      <a:pos x="T6" y="T7"/>
                    </a:cxn>
                    <a:cxn ang="T66">
                      <a:pos x="T8" y="T9"/>
                    </a:cxn>
                    <a:cxn ang="T67">
                      <a:pos x="T10" y="T11"/>
                    </a:cxn>
                    <a:cxn ang="T68">
                      <a:pos x="T12" y="T13"/>
                    </a:cxn>
                    <a:cxn ang="T69">
                      <a:pos x="T14" y="T15"/>
                    </a:cxn>
                    <a:cxn ang="T70">
                      <a:pos x="T16" y="T17"/>
                    </a:cxn>
                    <a:cxn ang="T71">
                      <a:pos x="T18" y="T19"/>
                    </a:cxn>
                    <a:cxn ang="T72">
                      <a:pos x="T20" y="T21"/>
                    </a:cxn>
                    <a:cxn ang="T73">
                      <a:pos x="T22" y="T23"/>
                    </a:cxn>
                    <a:cxn ang="T74">
                      <a:pos x="T24" y="T25"/>
                    </a:cxn>
                    <a:cxn ang="T75">
                      <a:pos x="T26" y="T27"/>
                    </a:cxn>
                    <a:cxn ang="T76">
                      <a:pos x="T28" y="T29"/>
                    </a:cxn>
                    <a:cxn ang="T77">
                      <a:pos x="T30" y="T31"/>
                    </a:cxn>
                    <a:cxn ang="T78">
                      <a:pos x="T32" y="T33"/>
                    </a:cxn>
                    <a:cxn ang="T79">
                      <a:pos x="T34" y="T35"/>
                    </a:cxn>
                    <a:cxn ang="T80">
                      <a:pos x="T36" y="T37"/>
                    </a:cxn>
                    <a:cxn ang="T81">
                      <a:pos x="T38" y="T39"/>
                    </a:cxn>
                    <a:cxn ang="T82">
                      <a:pos x="T40" y="T41"/>
                    </a:cxn>
                    <a:cxn ang="T83">
                      <a:pos x="T42" y="T43"/>
                    </a:cxn>
                    <a:cxn ang="T84">
                      <a:pos x="T44" y="T45"/>
                    </a:cxn>
                    <a:cxn ang="T85">
                      <a:pos x="T46" y="T47"/>
                    </a:cxn>
                    <a:cxn ang="T86">
                      <a:pos x="T48" y="T49"/>
                    </a:cxn>
                    <a:cxn ang="T87">
                      <a:pos x="T50" y="T51"/>
                    </a:cxn>
                    <a:cxn ang="T88">
                      <a:pos x="T52" y="T53"/>
                    </a:cxn>
                    <a:cxn ang="T89">
                      <a:pos x="T54" y="T55"/>
                    </a:cxn>
                    <a:cxn ang="T90">
                      <a:pos x="T56" y="T57"/>
                    </a:cxn>
                    <a:cxn ang="T91">
                      <a:pos x="T58" y="T59"/>
                    </a:cxn>
                    <a:cxn ang="T92">
                      <a:pos x="T60" y="T61"/>
                    </a:cxn>
                  </a:cxnLst>
                  <a:rect l="0" t="0" r="r" b="b"/>
                  <a:pathLst>
                    <a:path w="4" h="6">
                      <a:moveTo>
                        <a:pt x="1" y="0"/>
                      </a:moveTo>
                      <a:cubicBezTo>
                        <a:pt x="1" y="0"/>
                        <a:pt x="1" y="0"/>
                        <a:pt x="1" y="0"/>
                      </a:cubicBezTo>
                      <a:cubicBezTo>
                        <a:pt x="2" y="0"/>
                        <a:pt x="3" y="0"/>
                        <a:pt x="4" y="0"/>
                      </a:cubicBezTo>
                      <a:cubicBezTo>
                        <a:pt x="4" y="0"/>
                        <a:pt x="4" y="0"/>
                        <a:pt x="4" y="0"/>
                      </a:cubicBezTo>
                      <a:cubicBezTo>
                        <a:pt x="4" y="0"/>
                        <a:pt x="4" y="0"/>
                        <a:pt x="4" y="0"/>
                      </a:cubicBezTo>
                      <a:cubicBezTo>
                        <a:pt x="4" y="0"/>
                        <a:pt x="4" y="0"/>
                        <a:pt x="4" y="0"/>
                      </a:cubicBezTo>
                      <a:cubicBezTo>
                        <a:pt x="4" y="0"/>
                        <a:pt x="3" y="0"/>
                        <a:pt x="3" y="0"/>
                      </a:cubicBezTo>
                      <a:cubicBezTo>
                        <a:pt x="3" y="0"/>
                        <a:pt x="3" y="1"/>
                        <a:pt x="3" y="1"/>
                      </a:cubicBezTo>
                      <a:cubicBezTo>
                        <a:pt x="4" y="2"/>
                        <a:pt x="4" y="3"/>
                        <a:pt x="4" y="4"/>
                      </a:cubicBezTo>
                      <a:cubicBezTo>
                        <a:pt x="4" y="4"/>
                        <a:pt x="4" y="5"/>
                        <a:pt x="4" y="5"/>
                      </a:cubicBezTo>
                      <a:cubicBezTo>
                        <a:pt x="4" y="5"/>
                        <a:pt x="3" y="5"/>
                        <a:pt x="3" y="6"/>
                      </a:cubicBezTo>
                      <a:cubicBezTo>
                        <a:pt x="3" y="6"/>
                        <a:pt x="2" y="6"/>
                        <a:pt x="2" y="6"/>
                      </a:cubicBezTo>
                      <a:cubicBezTo>
                        <a:pt x="1" y="6"/>
                        <a:pt x="1" y="6"/>
                        <a:pt x="0" y="6"/>
                      </a:cubicBezTo>
                      <a:cubicBezTo>
                        <a:pt x="0" y="5"/>
                        <a:pt x="0" y="5"/>
                        <a:pt x="0" y="5"/>
                      </a:cubicBezTo>
                      <a:cubicBezTo>
                        <a:pt x="0" y="5"/>
                        <a:pt x="0" y="5"/>
                        <a:pt x="0" y="4"/>
                      </a:cubicBezTo>
                      <a:cubicBezTo>
                        <a:pt x="0" y="4"/>
                        <a:pt x="0" y="4"/>
                        <a:pt x="1" y="4"/>
                      </a:cubicBezTo>
                      <a:cubicBezTo>
                        <a:pt x="1" y="4"/>
                        <a:pt x="1" y="4"/>
                        <a:pt x="1" y="4"/>
                      </a:cubicBezTo>
                      <a:cubicBezTo>
                        <a:pt x="1" y="4"/>
                        <a:pt x="1" y="5"/>
                        <a:pt x="1" y="5"/>
                      </a:cubicBezTo>
                      <a:cubicBezTo>
                        <a:pt x="1" y="5"/>
                        <a:pt x="1" y="5"/>
                        <a:pt x="1" y="5"/>
                      </a:cubicBezTo>
                      <a:cubicBezTo>
                        <a:pt x="1" y="5"/>
                        <a:pt x="1" y="5"/>
                        <a:pt x="1" y="5"/>
                      </a:cubicBezTo>
                      <a:cubicBezTo>
                        <a:pt x="1" y="5"/>
                        <a:pt x="1" y="5"/>
                        <a:pt x="1" y="5"/>
                      </a:cubicBezTo>
                      <a:cubicBezTo>
                        <a:pt x="1" y="5"/>
                        <a:pt x="1" y="5"/>
                        <a:pt x="1" y="6"/>
                      </a:cubicBezTo>
                      <a:cubicBezTo>
                        <a:pt x="1" y="6"/>
                        <a:pt x="1" y="6"/>
                        <a:pt x="2" y="6"/>
                      </a:cubicBezTo>
                      <a:cubicBezTo>
                        <a:pt x="2" y="6"/>
                        <a:pt x="2" y="6"/>
                        <a:pt x="2" y="5"/>
                      </a:cubicBezTo>
                      <a:cubicBezTo>
                        <a:pt x="2" y="5"/>
                        <a:pt x="2" y="5"/>
                        <a:pt x="2" y="5"/>
                      </a:cubicBezTo>
                      <a:cubicBezTo>
                        <a:pt x="2" y="5"/>
                        <a:pt x="2" y="5"/>
                        <a:pt x="2" y="4"/>
                      </a:cubicBezTo>
                      <a:cubicBezTo>
                        <a:pt x="2" y="3"/>
                        <a:pt x="2" y="2"/>
                        <a:pt x="2" y="1"/>
                      </a:cubicBezTo>
                      <a:cubicBezTo>
                        <a:pt x="2" y="1"/>
                        <a:pt x="2" y="1"/>
                        <a:pt x="2" y="1"/>
                      </a:cubicBezTo>
                      <a:cubicBezTo>
                        <a:pt x="2" y="0"/>
                        <a:pt x="2" y="0"/>
                        <a:pt x="1" y="0"/>
                      </a:cubicBezTo>
                      <a:cubicBezTo>
                        <a:pt x="1" y="0"/>
                        <a:pt x="1" y="0"/>
                        <a:pt x="1" y="0"/>
                      </a:cubicBezTo>
                      <a:cubicBezTo>
                        <a:pt x="1" y="0"/>
                        <a:pt x="1" y="0"/>
                        <a:pt x="1" y="0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35" name="Freeform 276"/>
                <xdr:cNvSpPr>
                  <a:spLocks noChangeAspect="1"/>
                </xdr:cNvSpPr>
              </xdr:nvSpPr>
              <xdr:spPr bwMode="auto">
                <a:xfrm>
                  <a:off x="5955" y="4749"/>
                  <a:ext cx="75" cy="60"/>
                </a:xfrm>
                <a:custGeom>
                  <a:avLst/>
                  <a:gdLst>
                    <a:gd name="T0" fmla="*/ 60 w 5"/>
                    <a:gd name="T1" fmla="*/ 0 h 4"/>
                    <a:gd name="T2" fmla="*/ 75 w 5"/>
                    <a:gd name="T3" fmla="*/ 45 h 4"/>
                    <a:gd name="T4" fmla="*/ 75 w 5"/>
                    <a:gd name="T5" fmla="*/ 60 h 4"/>
                    <a:gd name="T6" fmla="*/ 75 w 5"/>
                    <a:gd name="T7" fmla="*/ 60 h 4"/>
                    <a:gd name="T8" fmla="*/ 75 w 5"/>
                    <a:gd name="T9" fmla="*/ 60 h 4"/>
                    <a:gd name="T10" fmla="*/ 45 w 5"/>
                    <a:gd name="T11" fmla="*/ 60 h 4"/>
                    <a:gd name="T12" fmla="*/ 45 w 5"/>
                    <a:gd name="T13" fmla="*/ 60 h 4"/>
                    <a:gd name="T14" fmla="*/ 45 w 5"/>
                    <a:gd name="T15" fmla="*/ 60 h 4"/>
                    <a:gd name="T16" fmla="*/ 30 w 5"/>
                    <a:gd name="T17" fmla="*/ 60 h 4"/>
                    <a:gd name="T18" fmla="*/ 15 w 5"/>
                    <a:gd name="T19" fmla="*/ 60 h 4"/>
                    <a:gd name="T20" fmla="*/ 15 w 5"/>
                    <a:gd name="T21" fmla="*/ 60 h 4"/>
                    <a:gd name="T22" fmla="*/ 15 w 5"/>
                    <a:gd name="T23" fmla="*/ 45 h 4"/>
                    <a:gd name="T24" fmla="*/ 0 w 5"/>
                    <a:gd name="T25" fmla="*/ 15 h 4"/>
                    <a:gd name="T26" fmla="*/ 0 w 5"/>
                    <a:gd name="T27" fmla="*/ 15 h 4"/>
                    <a:gd name="T28" fmla="*/ 0 w 5"/>
                    <a:gd name="T29" fmla="*/ 15 h 4"/>
                    <a:gd name="T30" fmla="*/ 0 w 5"/>
                    <a:gd name="T31" fmla="*/ 15 h 4"/>
                    <a:gd name="T32" fmla="*/ 30 w 5"/>
                    <a:gd name="T33" fmla="*/ 0 h 4"/>
                    <a:gd name="T34" fmla="*/ 30 w 5"/>
                    <a:gd name="T35" fmla="*/ 45 h 4"/>
                    <a:gd name="T36" fmla="*/ 30 w 5"/>
                    <a:gd name="T37" fmla="*/ 60 h 4"/>
                    <a:gd name="T38" fmla="*/ 30 w 5"/>
                    <a:gd name="T39" fmla="*/ 60 h 4"/>
                    <a:gd name="T40" fmla="*/ 30 w 5"/>
                    <a:gd name="T41" fmla="*/ 60 h 4"/>
                    <a:gd name="T42" fmla="*/ 45 w 5"/>
                    <a:gd name="T43" fmla="*/ 60 h 4"/>
                    <a:gd name="T44" fmla="*/ 45 w 5"/>
                    <a:gd name="T45" fmla="*/ 45 h 4"/>
                    <a:gd name="T46" fmla="*/ 45 w 5"/>
                    <a:gd name="T47" fmla="*/ 15 h 4"/>
                    <a:gd name="T48" fmla="*/ 45 w 5"/>
                    <a:gd name="T49" fmla="*/ 15 h 4"/>
                    <a:gd name="T50" fmla="*/ 30 w 5"/>
                    <a:gd name="T51" fmla="*/ 0 h 4"/>
                    <a:gd name="T52" fmla="*/ 30 w 5"/>
                    <a:gd name="T53" fmla="*/ 0 h 4"/>
                    <a:gd name="T54" fmla="*/ 60 w 5"/>
                    <a:gd name="T55" fmla="*/ 0 h 4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  <a:gd name="T78" fmla="*/ 0 60000 65536"/>
                    <a:gd name="T79" fmla="*/ 0 60000 65536"/>
                    <a:gd name="T80" fmla="*/ 0 60000 65536"/>
                    <a:gd name="T81" fmla="*/ 0 60000 65536"/>
                    <a:gd name="T82" fmla="*/ 0 60000 65536"/>
                    <a:gd name="T83" fmla="*/ 0 60000 65536"/>
                  </a:gdLst>
                  <a:ahLst/>
                  <a:cxnLst>
                    <a:cxn ang="T56">
                      <a:pos x="T0" y="T1"/>
                    </a:cxn>
                    <a:cxn ang="T57">
                      <a:pos x="T2" y="T3"/>
                    </a:cxn>
                    <a:cxn ang="T58">
                      <a:pos x="T4" y="T5"/>
                    </a:cxn>
                    <a:cxn ang="T59">
                      <a:pos x="T6" y="T7"/>
                    </a:cxn>
                    <a:cxn ang="T60">
                      <a:pos x="T8" y="T9"/>
                    </a:cxn>
                    <a:cxn ang="T61">
                      <a:pos x="T10" y="T11"/>
                    </a:cxn>
                    <a:cxn ang="T62">
                      <a:pos x="T12" y="T13"/>
                    </a:cxn>
                    <a:cxn ang="T63">
                      <a:pos x="T14" y="T15"/>
                    </a:cxn>
                    <a:cxn ang="T64">
                      <a:pos x="T16" y="T17"/>
                    </a:cxn>
                    <a:cxn ang="T65">
                      <a:pos x="T18" y="T19"/>
                    </a:cxn>
                    <a:cxn ang="T66">
                      <a:pos x="T20" y="T21"/>
                    </a:cxn>
                    <a:cxn ang="T67">
                      <a:pos x="T22" y="T23"/>
                    </a:cxn>
                    <a:cxn ang="T68">
                      <a:pos x="T24" y="T25"/>
                    </a:cxn>
                    <a:cxn ang="T69">
                      <a:pos x="T26" y="T27"/>
                    </a:cxn>
                    <a:cxn ang="T70">
                      <a:pos x="T28" y="T29"/>
                    </a:cxn>
                    <a:cxn ang="T71">
                      <a:pos x="T30" y="T31"/>
                    </a:cxn>
                    <a:cxn ang="T72">
                      <a:pos x="T32" y="T33"/>
                    </a:cxn>
                    <a:cxn ang="T73">
                      <a:pos x="T34" y="T35"/>
                    </a:cxn>
                    <a:cxn ang="T74">
                      <a:pos x="T36" y="T37"/>
                    </a:cxn>
                    <a:cxn ang="T75">
                      <a:pos x="T38" y="T39"/>
                    </a:cxn>
                    <a:cxn ang="T76">
                      <a:pos x="T40" y="T41"/>
                    </a:cxn>
                    <a:cxn ang="T77">
                      <a:pos x="T42" y="T43"/>
                    </a:cxn>
                    <a:cxn ang="T78">
                      <a:pos x="T44" y="T45"/>
                    </a:cxn>
                    <a:cxn ang="T79">
                      <a:pos x="T46" y="T47"/>
                    </a:cxn>
                    <a:cxn ang="T80">
                      <a:pos x="T48" y="T49"/>
                    </a:cxn>
                    <a:cxn ang="T81">
                      <a:pos x="T50" y="T51"/>
                    </a:cxn>
                    <a:cxn ang="T82">
                      <a:pos x="T52" y="T53"/>
                    </a:cxn>
                    <a:cxn ang="T83">
                      <a:pos x="T54" y="T55"/>
                    </a:cxn>
                  </a:cxnLst>
                  <a:rect l="0" t="0" r="r" b="b"/>
                  <a:pathLst>
                    <a:path w="5" h="4">
                      <a:moveTo>
                        <a:pt x="4" y="0"/>
                      </a:moveTo>
                      <a:cubicBezTo>
                        <a:pt x="4" y="1"/>
                        <a:pt x="4" y="2"/>
                        <a:pt x="5" y="3"/>
                      </a:cubicBezTo>
                      <a:cubicBezTo>
                        <a:pt x="5" y="3"/>
                        <a:pt x="5" y="4"/>
                        <a:pt x="5" y="4"/>
                      </a:cubicBezTo>
                      <a:cubicBezTo>
                        <a:pt x="5" y="4"/>
                        <a:pt x="5" y="4"/>
                        <a:pt x="5" y="4"/>
                      </a:cubicBezTo>
                      <a:cubicBezTo>
                        <a:pt x="5" y="4"/>
                        <a:pt x="5" y="4"/>
                        <a:pt x="5" y="4"/>
                      </a:cubicBezTo>
                      <a:cubicBezTo>
                        <a:pt x="4" y="4"/>
                        <a:pt x="4" y="4"/>
                        <a:pt x="3" y="4"/>
                      </a:cubicBezTo>
                      <a:cubicBezTo>
                        <a:pt x="3" y="4"/>
                        <a:pt x="3" y="4"/>
                        <a:pt x="3" y="4"/>
                      </a:cubicBezTo>
                      <a:cubicBezTo>
                        <a:pt x="3" y="4"/>
                        <a:pt x="3" y="4"/>
                        <a:pt x="3" y="4"/>
                      </a:cubicBezTo>
                      <a:cubicBezTo>
                        <a:pt x="2" y="4"/>
                        <a:pt x="2" y="4"/>
                        <a:pt x="2" y="4"/>
                      </a:cubicBezTo>
                      <a:cubicBezTo>
                        <a:pt x="2" y="4"/>
                        <a:pt x="1" y="4"/>
                        <a:pt x="1" y="4"/>
                      </a:cubicBezTo>
                      <a:cubicBezTo>
                        <a:pt x="1" y="4"/>
                        <a:pt x="1" y="4"/>
                        <a:pt x="1" y="4"/>
                      </a:cubicBezTo>
                      <a:cubicBezTo>
                        <a:pt x="1" y="4"/>
                        <a:pt x="1" y="3"/>
                        <a:pt x="1" y="3"/>
                      </a:cubicBezTo>
                      <a:cubicBezTo>
                        <a:pt x="0" y="2"/>
                        <a:pt x="0" y="2"/>
                        <a:pt x="0" y="1"/>
                      </a:cubicBezTo>
                      <a:cubicBezTo>
                        <a:pt x="0" y="1"/>
                        <a:pt x="0" y="1"/>
                        <a:pt x="0" y="1"/>
                      </a:cubicBezTo>
                      <a:cubicBezTo>
                        <a:pt x="0" y="1"/>
                        <a:pt x="0" y="1"/>
                        <a:pt x="0" y="1"/>
                      </a:cubicBezTo>
                      <a:cubicBezTo>
                        <a:pt x="0" y="1"/>
                        <a:pt x="0" y="1"/>
                        <a:pt x="0" y="1"/>
                      </a:cubicBezTo>
                      <a:cubicBezTo>
                        <a:pt x="0" y="1"/>
                        <a:pt x="1" y="0"/>
                        <a:pt x="2" y="0"/>
                      </a:cubicBezTo>
                      <a:cubicBezTo>
                        <a:pt x="2" y="1"/>
                        <a:pt x="2" y="2"/>
                        <a:pt x="2" y="3"/>
                      </a:cubicBezTo>
                      <a:cubicBezTo>
                        <a:pt x="2" y="3"/>
                        <a:pt x="2" y="4"/>
                        <a:pt x="2" y="4"/>
                      </a:cubicBezTo>
                      <a:cubicBezTo>
                        <a:pt x="2" y="4"/>
                        <a:pt x="2" y="4"/>
                        <a:pt x="2" y="4"/>
                      </a:cubicBezTo>
                      <a:cubicBezTo>
                        <a:pt x="2" y="4"/>
                        <a:pt x="2" y="4"/>
                        <a:pt x="2" y="4"/>
                      </a:cubicBezTo>
                      <a:cubicBezTo>
                        <a:pt x="3" y="4"/>
                        <a:pt x="3" y="4"/>
                        <a:pt x="3" y="4"/>
                      </a:cubicBezTo>
                      <a:cubicBezTo>
                        <a:pt x="3" y="4"/>
                        <a:pt x="3" y="3"/>
                        <a:pt x="3" y="3"/>
                      </a:cubicBezTo>
                      <a:cubicBezTo>
                        <a:pt x="3" y="3"/>
                        <a:pt x="3" y="2"/>
                        <a:pt x="3" y="1"/>
                      </a:cubicBezTo>
                      <a:cubicBezTo>
                        <a:pt x="3" y="1"/>
                        <a:pt x="3" y="1"/>
                        <a:pt x="3" y="1"/>
                      </a:cubicBezTo>
                      <a:cubicBezTo>
                        <a:pt x="3" y="1"/>
                        <a:pt x="3" y="0"/>
                        <a:pt x="2" y="0"/>
                      </a:cubicBezTo>
                      <a:cubicBezTo>
                        <a:pt x="2" y="0"/>
                        <a:pt x="2" y="0"/>
                        <a:pt x="2" y="0"/>
                      </a:cubicBezTo>
                      <a:cubicBezTo>
                        <a:pt x="3" y="0"/>
                        <a:pt x="4" y="0"/>
                        <a:pt x="4" y="0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36" name="Freeform 277"/>
                <xdr:cNvSpPr>
                  <a:spLocks noChangeAspect="1"/>
                </xdr:cNvSpPr>
              </xdr:nvSpPr>
              <xdr:spPr bwMode="auto">
                <a:xfrm>
                  <a:off x="6030" y="4719"/>
                  <a:ext cx="45" cy="90"/>
                </a:xfrm>
                <a:custGeom>
                  <a:avLst/>
                  <a:gdLst>
                    <a:gd name="T0" fmla="*/ 30 w 3"/>
                    <a:gd name="T1" fmla="*/ 0 h 6"/>
                    <a:gd name="T2" fmla="*/ 30 w 3"/>
                    <a:gd name="T3" fmla="*/ 75 h 6"/>
                    <a:gd name="T4" fmla="*/ 45 w 3"/>
                    <a:gd name="T5" fmla="*/ 75 h 6"/>
                    <a:gd name="T6" fmla="*/ 45 w 3"/>
                    <a:gd name="T7" fmla="*/ 90 h 6"/>
                    <a:gd name="T8" fmla="*/ 45 w 3"/>
                    <a:gd name="T9" fmla="*/ 90 h 6"/>
                    <a:gd name="T10" fmla="*/ 15 w 3"/>
                    <a:gd name="T11" fmla="*/ 90 h 6"/>
                    <a:gd name="T12" fmla="*/ 15 w 3"/>
                    <a:gd name="T13" fmla="*/ 90 h 6"/>
                    <a:gd name="T14" fmla="*/ 15 w 3"/>
                    <a:gd name="T15" fmla="*/ 90 h 6"/>
                    <a:gd name="T16" fmla="*/ 15 w 3"/>
                    <a:gd name="T17" fmla="*/ 75 h 6"/>
                    <a:gd name="T18" fmla="*/ 15 w 3"/>
                    <a:gd name="T19" fmla="*/ 15 h 6"/>
                    <a:gd name="T20" fmla="*/ 15 w 3"/>
                    <a:gd name="T21" fmla="*/ 15 h 6"/>
                    <a:gd name="T22" fmla="*/ 0 w 3"/>
                    <a:gd name="T23" fmla="*/ 0 h 6"/>
                    <a:gd name="T24" fmla="*/ 0 w 3"/>
                    <a:gd name="T25" fmla="*/ 0 h 6"/>
                    <a:gd name="T26" fmla="*/ 30 w 3"/>
                    <a:gd name="T27" fmla="*/ 0 h 6"/>
                    <a:gd name="T28" fmla="*/ 0 60000 65536"/>
                    <a:gd name="T29" fmla="*/ 0 60000 65536"/>
                    <a:gd name="T30" fmla="*/ 0 60000 65536"/>
                    <a:gd name="T31" fmla="*/ 0 60000 65536"/>
                    <a:gd name="T32" fmla="*/ 0 60000 65536"/>
                    <a:gd name="T33" fmla="*/ 0 60000 65536"/>
                    <a:gd name="T34" fmla="*/ 0 60000 65536"/>
                    <a:gd name="T35" fmla="*/ 0 60000 65536"/>
                    <a:gd name="T36" fmla="*/ 0 60000 65536"/>
                    <a:gd name="T37" fmla="*/ 0 60000 65536"/>
                    <a:gd name="T38" fmla="*/ 0 60000 65536"/>
                    <a:gd name="T39" fmla="*/ 0 60000 65536"/>
                    <a:gd name="T40" fmla="*/ 0 60000 65536"/>
                    <a:gd name="T41" fmla="*/ 0 60000 65536"/>
                  </a:gdLst>
                  <a:ahLst/>
                  <a:cxnLst>
                    <a:cxn ang="T28">
                      <a:pos x="T0" y="T1"/>
                    </a:cxn>
                    <a:cxn ang="T29">
                      <a:pos x="T2" y="T3"/>
                    </a:cxn>
                    <a:cxn ang="T30">
                      <a:pos x="T4" y="T5"/>
                    </a:cxn>
                    <a:cxn ang="T31">
                      <a:pos x="T6" y="T7"/>
                    </a:cxn>
                    <a:cxn ang="T32">
                      <a:pos x="T8" y="T9"/>
                    </a:cxn>
                    <a:cxn ang="T33">
                      <a:pos x="T10" y="T11"/>
                    </a:cxn>
                    <a:cxn ang="T34">
                      <a:pos x="T12" y="T13"/>
                    </a:cxn>
                    <a:cxn ang="T35">
                      <a:pos x="T14" y="T15"/>
                    </a:cxn>
                    <a:cxn ang="T36">
                      <a:pos x="T16" y="T17"/>
                    </a:cxn>
                    <a:cxn ang="T37">
                      <a:pos x="T18" y="T19"/>
                    </a:cxn>
                    <a:cxn ang="T38">
                      <a:pos x="T20" y="T21"/>
                    </a:cxn>
                    <a:cxn ang="T39">
                      <a:pos x="T22" y="T23"/>
                    </a:cxn>
                    <a:cxn ang="T40">
                      <a:pos x="T24" y="T25"/>
                    </a:cxn>
                    <a:cxn ang="T41">
                      <a:pos x="T26" y="T27"/>
                    </a:cxn>
                  </a:cxnLst>
                  <a:rect l="0" t="0" r="r" b="b"/>
                  <a:pathLst>
                    <a:path w="3" h="6">
                      <a:moveTo>
                        <a:pt x="2" y="0"/>
                      </a:moveTo>
                      <a:cubicBezTo>
                        <a:pt x="2" y="2"/>
                        <a:pt x="2" y="3"/>
                        <a:pt x="2" y="5"/>
                      </a:cubicBezTo>
                      <a:cubicBezTo>
                        <a:pt x="2" y="5"/>
                        <a:pt x="3" y="5"/>
                        <a:pt x="3" y="5"/>
                      </a:cubicBezTo>
                      <a:cubicBezTo>
                        <a:pt x="3" y="6"/>
                        <a:pt x="3" y="6"/>
                        <a:pt x="3" y="6"/>
                      </a:cubicBezTo>
                      <a:cubicBezTo>
                        <a:pt x="3" y="6"/>
                        <a:pt x="3" y="6"/>
                        <a:pt x="3" y="6"/>
                      </a:cubicBezTo>
                      <a:cubicBezTo>
                        <a:pt x="2" y="6"/>
                        <a:pt x="1" y="6"/>
                        <a:pt x="1" y="6"/>
                      </a:cubicBezTo>
                      <a:cubicBezTo>
                        <a:pt x="1" y="6"/>
                        <a:pt x="1" y="6"/>
                        <a:pt x="1" y="6"/>
                      </a:cubicBezTo>
                      <a:cubicBezTo>
                        <a:pt x="1" y="6"/>
                        <a:pt x="1" y="6"/>
                        <a:pt x="1" y="6"/>
                      </a:cubicBezTo>
                      <a:cubicBezTo>
                        <a:pt x="1" y="6"/>
                        <a:pt x="1" y="5"/>
                        <a:pt x="1" y="5"/>
                      </a:cubicBezTo>
                      <a:cubicBezTo>
                        <a:pt x="1" y="4"/>
                        <a:pt x="1" y="2"/>
                        <a:pt x="1" y="1"/>
                      </a:cubicBezTo>
                      <a:cubicBezTo>
                        <a:pt x="1" y="1"/>
                        <a:pt x="1" y="1"/>
                        <a:pt x="1" y="1"/>
                      </a:cubicBezTo>
                      <a:cubicBezTo>
                        <a:pt x="0" y="0"/>
                        <a:pt x="0" y="0"/>
                        <a:pt x="0" y="0"/>
                      </a:cubicBezTo>
                      <a:cubicBezTo>
                        <a:pt x="0" y="0"/>
                        <a:pt x="0" y="0"/>
                        <a:pt x="0" y="0"/>
                      </a:cubicBezTo>
                      <a:cubicBezTo>
                        <a:pt x="1" y="0"/>
                        <a:pt x="1" y="0"/>
                        <a:pt x="2" y="0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37" name="Freeform 278"/>
                <xdr:cNvSpPr>
                  <a:spLocks noChangeAspect="1"/>
                </xdr:cNvSpPr>
              </xdr:nvSpPr>
              <xdr:spPr bwMode="auto">
                <a:xfrm>
                  <a:off x="6075" y="4719"/>
                  <a:ext cx="75" cy="90"/>
                </a:xfrm>
                <a:custGeom>
                  <a:avLst/>
                  <a:gdLst>
                    <a:gd name="T0" fmla="*/ 30 w 5"/>
                    <a:gd name="T1" fmla="*/ 0 h 6"/>
                    <a:gd name="T2" fmla="*/ 30 w 5"/>
                    <a:gd name="T3" fmla="*/ 30 h 6"/>
                    <a:gd name="T4" fmla="*/ 45 w 5"/>
                    <a:gd name="T5" fmla="*/ 30 h 6"/>
                    <a:gd name="T6" fmla="*/ 45 w 5"/>
                    <a:gd name="T7" fmla="*/ 15 h 6"/>
                    <a:gd name="T8" fmla="*/ 60 w 5"/>
                    <a:gd name="T9" fmla="*/ 15 h 6"/>
                    <a:gd name="T10" fmla="*/ 75 w 5"/>
                    <a:gd name="T11" fmla="*/ 30 h 6"/>
                    <a:gd name="T12" fmla="*/ 75 w 5"/>
                    <a:gd name="T13" fmla="*/ 45 h 6"/>
                    <a:gd name="T14" fmla="*/ 75 w 5"/>
                    <a:gd name="T15" fmla="*/ 60 h 6"/>
                    <a:gd name="T16" fmla="*/ 75 w 5"/>
                    <a:gd name="T17" fmla="*/ 75 h 6"/>
                    <a:gd name="T18" fmla="*/ 75 w 5"/>
                    <a:gd name="T19" fmla="*/ 75 h 6"/>
                    <a:gd name="T20" fmla="*/ 75 w 5"/>
                    <a:gd name="T21" fmla="*/ 75 h 6"/>
                    <a:gd name="T22" fmla="*/ 45 w 5"/>
                    <a:gd name="T23" fmla="*/ 75 h 6"/>
                    <a:gd name="T24" fmla="*/ 45 w 5"/>
                    <a:gd name="T25" fmla="*/ 75 h 6"/>
                    <a:gd name="T26" fmla="*/ 45 w 5"/>
                    <a:gd name="T27" fmla="*/ 75 h 6"/>
                    <a:gd name="T28" fmla="*/ 60 w 5"/>
                    <a:gd name="T29" fmla="*/ 75 h 6"/>
                    <a:gd name="T30" fmla="*/ 45 w 5"/>
                    <a:gd name="T31" fmla="*/ 45 h 6"/>
                    <a:gd name="T32" fmla="*/ 45 w 5"/>
                    <a:gd name="T33" fmla="*/ 30 h 6"/>
                    <a:gd name="T34" fmla="*/ 45 w 5"/>
                    <a:gd name="T35" fmla="*/ 30 h 6"/>
                    <a:gd name="T36" fmla="*/ 45 w 5"/>
                    <a:gd name="T37" fmla="*/ 30 h 6"/>
                    <a:gd name="T38" fmla="*/ 30 w 5"/>
                    <a:gd name="T39" fmla="*/ 30 h 6"/>
                    <a:gd name="T40" fmla="*/ 30 w 5"/>
                    <a:gd name="T41" fmla="*/ 45 h 6"/>
                    <a:gd name="T42" fmla="*/ 30 w 5"/>
                    <a:gd name="T43" fmla="*/ 75 h 6"/>
                    <a:gd name="T44" fmla="*/ 30 w 5"/>
                    <a:gd name="T45" fmla="*/ 75 h 6"/>
                    <a:gd name="T46" fmla="*/ 45 w 5"/>
                    <a:gd name="T47" fmla="*/ 75 h 6"/>
                    <a:gd name="T48" fmla="*/ 45 w 5"/>
                    <a:gd name="T49" fmla="*/ 75 h 6"/>
                    <a:gd name="T50" fmla="*/ 15 w 5"/>
                    <a:gd name="T51" fmla="*/ 90 h 6"/>
                    <a:gd name="T52" fmla="*/ 15 w 5"/>
                    <a:gd name="T53" fmla="*/ 90 h 6"/>
                    <a:gd name="T54" fmla="*/ 15 w 5"/>
                    <a:gd name="T55" fmla="*/ 75 h 6"/>
                    <a:gd name="T56" fmla="*/ 15 w 5"/>
                    <a:gd name="T57" fmla="*/ 75 h 6"/>
                    <a:gd name="T58" fmla="*/ 15 w 5"/>
                    <a:gd name="T59" fmla="*/ 15 h 6"/>
                    <a:gd name="T60" fmla="*/ 0 w 5"/>
                    <a:gd name="T61" fmla="*/ 0 h 6"/>
                    <a:gd name="T62" fmla="*/ 0 w 5"/>
                    <a:gd name="T63" fmla="*/ 0 h 6"/>
                    <a:gd name="T64" fmla="*/ 0 w 5"/>
                    <a:gd name="T65" fmla="*/ 0 h 6"/>
                    <a:gd name="T66" fmla="*/ 30 w 5"/>
                    <a:gd name="T67" fmla="*/ 0 h 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  <a:gd name="T78" fmla="*/ 0 60000 65536"/>
                    <a:gd name="T79" fmla="*/ 0 60000 65536"/>
                    <a:gd name="T80" fmla="*/ 0 60000 65536"/>
                    <a:gd name="T81" fmla="*/ 0 60000 65536"/>
                    <a:gd name="T82" fmla="*/ 0 60000 65536"/>
                    <a:gd name="T83" fmla="*/ 0 60000 65536"/>
                    <a:gd name="T84" fmla="*/ 0 60000 65536"/>
                    <a:gd name="T85" fmla="*/ 0 60000 65536"/>
                    <a:gd name="T86" fmla="*/ 0 60000 65536"/>
                    <a:gd name="T87" fmla="*/ 0 60000 65536"/>
                    <a:gd name="T88" fmla="*/ 0 60000 65536"/>
                    <a:gd name="T89" fmla="*/ 0 60000 65536"/>
                    <a:gd name="T90" fmla="*/ 0 60000 65536"/>
                    <a:gd name="T91" fmla="*/ 0 60000 65536"/>
                    <a:gd name="T92" fmla="*/ 0 60000 65536"/>
                    <a:gd name="T93" fmla="*/ 0 60000 65536"/>
                    <a:gd name="T94" fmla="*/ 0 60000 65536"/>
                    <a:gd name="T95" fmla="*/ 0 60000 65536"/>
                    <a:gd name="T96" fmla="*/ 0 60000 65536"/>
                    <a:gd name="T97" fmla="*/ 0 60000 65536"/>
                    <a:gd name="T98" fmla="*/ 0 60000 65536"/>
                    <a:gd name="T99" fmla="*/ 0 60000 65536"/>
                    <a:gd name="T100" fmla="*/ 0 60000 65536"/>
                    <a:gd name="T101" fmla="*/ 0 60000 65536"/>
                  </a:gdLst>
                  <a:ahLst/>
                  <a:cxnLst>
                    <a:cxn ang="T68">
                      <a:pos x="T0" y="T1"/>
                    </a:cxn>
                    <a:cxn ang="T69">
                      <a:pos x="T2" y="T3"/>
                    </a:cxn>
                    <a:cxn ang="T70">
                      <a:pos x="T4" y="T5"/>
                    </a:cxn>
                    <a:cxn ang="T71">
                      <a:pos x="T6" y="T7"/>
                    </a:cxn>
                    <a:cxn ang="T72">
                      <a:pos x="T8" y="T9"/>
                    </a:cxn>
                    <a:cxn ang="T73">
                      <a:pos x="T10" y="T11"/>
                    </a:cxn>
                    <a:cxn ang="T74">
                      <a:pos x="T12" y="T13"/>
                    </a:cxn>
                    <a:cxn ang="T75">
                      <a:pos x="T14" y="T15"/>
                    </a:cxn>
                    <a:cxn ang="T76">
                      <a:pos x="T16" y="T17"/>
                    </a:cxn>
                    <a:cxn ang="T77">
                      <a:pos x="T18" y="T19"/>
                    </a:cxn>
                    <a:cxn ang="T78">
                      <a:pos x="T20" y="T21"/>
                    </a:cxn>
                    <a:cxn ang="T79">
                      <a:pos x="T22" y="T23"/>
                    </a:cxn>
                    <a:cxn ang="T80">
                      <a:pos x="T24" y="T25"/>
                    </a:cxn>
                    <a:cxn ang="T81">
                      <a:pos x="T26" y="T27"/>
                    </a:cxn>
                    <a:cxn ang="T82">
                      <a:pos x="T28" y="T29"/>
                    </a:cxn>
                    <a:cxn ang="T83">
                      <a:pos x="T30" y="T31"/>
                    </a:cxn>
                    <a:cxn ang="T84">
                      <a:pos x="T32" y="T33"/>
                    </a:cxn>
                    <a:cxn ang="T85">
                      <a:pos x="T34" y="T35"/>
                    </a:cxn>
                    <a:cxn ang="T86">
                      <a:pos x="T36" y="T37"/>
                    </a:cxn>
                    <a:cxn ang="T87">
                      <a:pos x="T38" y="T39"/>
                    </a:cxn>
                    <a:cxn ang="T88">
                      <a:pos x="T40" y="T41"/>
                    </a:cxn>
                    <a:cxn ang="T89">
                      <a:pos x="T42" y="T43"/>
                    </a:cxn>
                    <a:cxn ang="T90">
                      <a:pos x="T44" y="T45"/>
                    </a:cxn>
                    <a:cxn ang="T91">
                      <a:pos x="T46" y="T47"/>
                    </a:cxn>
                    <a:cxn ang="T92">
                      <a:pos x="T48" y="T49"/>
                    </a:cxn>
                    <a:cxn ang="T93">
                      <a:pos x="T50" y="T51"/>
                    </a:cxn>
                    <a:cxn ang="T94">
                      <a:pos x="T52" y="T53"/>
                    </a:cxn>
                    <a:cxn ang="T95">
                      <a:pos x="T54" y="T55"/>
                    </a:cxn>
                    <a:cxn ang="T96">
                      <a:pos x="T56" y="T57"/>
                    </a:cxn>
                    <a:cxn ang="T97">
                      <a:pos x="T58" y="T59"/>
                    </a:cxn>
                    <a:cxn ang="T98">
                      <a:pos x="T60" y="T61"/>
                    </a:cxn>
                    <a:cxn ang="T99">
                      <a:pos x="T62" y="T63"/>
                    </a:cxn>
                    <a:cxn ang="T100">
                      <a:pos x="T64" y="T65"/>
                    </a:cxn>
                    <a:cxn ang="T101">
                      <a:pos x="T66" y="T67"/>
                    </a:cxn>
                  </a:cxnLst>
                  <a:rect l="0" t="0" r="r" b="b"/>
                  <a:pathLst>
                    <a:path w="5" h="6">
                      <a:moveTo>
                        <a:pt x="2" y="0"/>
                      </a:moveTo>
                      <a:cubicBezTo>
                        <a:pt x="2" y="1"/>
                        <a:pt x="2" y="1"/>
                        <a:pt x="2" y="2"/>
                      </a:cubicBezTo>
                      <a:cubicBezTo>
                        <a:pt x="2" y="2"/>
                        <a:pt x="3" y="2"/>
                        <a:pt x="3" y="2"/>
                      </a:cubicBezTo>
                      <a:cubicBezTo>
                        <a:pt x="3" y="1"/>
                        <a:pt x="3" y="1"/>
                        <a:pt x="3" y="1"/>
                      </a:cubicBezTo>
                      <a:cubicBezTo>
                        <a:pt x="4" y="1"/>
                        <a:pt x="4" y="1"/>
                        <a:pt x="4" y="1"/>
                      </a:cubicBezTo>
                      <a:cubicBezTo>
                        <a:pt x="4" y="2"/>
                        <a:pt x="4" y="2"/>
                        <a:pt x="5" y="2"/>
                      </a:cubicBezTo>
                      <a:cubicBezTo>
                        <a:pt x="5" y="2"/>
                        <a:pt x="5" y="2"/>
                        <a:pt x="5" y="3"/>
                      </a:cubicBezTo>
                      <a:cubicBezTo>
                        <a:pt x="5" y="3"/>
                        <a:pt x="5" y="4"/>
                        <a:pt x="5" y="4"/>
                      </a:cubicBezTo>
                      <a:cubicBezTo>
                        <a:pt x="5" y="5"/>
                        <a:pt x="5" y="5"/>
                        <a:pt x="5" y="5"/>
                      </a:cubicBezTo>
                      <a:cubicBezTo>
                        <a:pt x="5" y="5"/>
                        <a:pt x="5" y="5"/>
                        <a:pt x="5" y="5"/>
                      </a:cubicBezTo>
                      <a:cubicBezTo>
                        <a:pt x="5" y="5"/>
                        <a:pt x="5" y="5"/>
                        <a:pt x="5" y="5"/>
                      </a:cubicBezTo>
                      <a:cubicBezTo>
                        <a:pt x="5" y="5"/>
                        <a:pt x="4" y="5"/>
                        <a:pt x="3" y="5"/>
                      </a:cubicBezTo>
                      <a:cubicBezTo>
                        <a:pt x="3" y="5"/>
                        <a:pt x="3" y="5"/>
                        <a:pt x="3" y="5"/>
                      </a:cubicBezTo>
                      <a:cubicBezTo>
                        <a:pt x="3" y="5"/>
                        <a:pt x="3" y="5"/>
                        <a:pt x="3" y="5"/>
                      </a:cubicBezTo>
                      <a:cubicBezTo>
                        <a:pt x="4" y="5"/>
                        <a:pt x="4" y="5"/>
                        <a:pt x="4" y="5"/>
                      </a:cubicBezTo>
                      <a:cubicBezTo>
                        <a:pt x="3" y="4"/>
                        <a:pt x="3" y="3"/>
                        <a:pt x="3" y="3"/>
                      </a:cubicBezTo>
                      <a:cubicBezTo>
                        <a:pt x="3" y="2"/>
                        <a:pt x="3" y="2"/>
                        <a:pt x="3" y="2"/>
                      </a:cubicBezTo>
                      <a:cubicBezTo>
                        <a:pt x="3" y="2"/>
                        <a:pt x="3" y="2"/>
                        <a:pt x="3" y="2"/>
                      </a:cubicBezTo>
                      <a:cubicBezTo>
                        <a:pt x="3" y="2"/>
                        <a:pt x="3" y="2"/>
                        <a:pt x="3" y="2"/>
                      </a:cubicBezTo>
                      <a:cubicBezTo>
                        <a:pt x="3" y="2"/>
                        <a:pt x="3" y="2"/>
                        <a:pt x="2" y="2"/>
                      </a:cubicBezTo>
                      <a:cubicBezTo>
                        <a:pt x="2" y="2"/>
                        <a:pt x="2" y="2"/>
                        <a:pt x="2" y="3"/>
                      </a:cubicBezTo>
                      <a:cubicBezTo>
                        <a:pt x="2" y="3"/>
                        <a:pt x="2" y="4"/>
                        <a:pt x="2" y="5"/>
                      </a:cubicBezTo>
                      <a:cubicBezTo>
                        <a:pt x="2" y="5"/>
                        <a:pt x="2" y="5"/>
                        <a:pt x="2" y="5"/>
                      </a:cubicBezTo>
                      <a:cubicBezTo>
                        <a:pt x="2" y="5"/>
                        <a:pt x="3" y="5"/>
                        <a:pt x="3" y="5"/>
                      </a:cubicBezTo>
                      <a:cubicBezTo>
                        <a:pt x="3" y="5"/>
                        <a:pt x="3" y="5"/>
                        <a:pt x="3" y="5"/>
                      </a:cubicBezTo>
                      <a:cubicBezTo>
                        <a:pt x="2" y="6"/>
                        <a:pt x="1" y="6"/>
                        <a:pt x="1" y="6"/>
                      </a:cubicBezTo>
                      <a:cubicBezTo>
                        <a:pt x="1" y="6"/>
                        <a:pt x="1" y="6"/>
                        <a:pt x="1" y="6"/>
                      </a:cubicBezTo>
                      <a:cubicBezTo>
                        <a:pt x="1" y="5"/>
                        <a:pt x="1" y="5"/>
                        <a:pt x="1" y="5"/>
                      </a:cubicBezTo>
                      <a:cubicBezTo>
                        <a:pt x="1" y="5"/>
                        <a:pt x="1" y="5"/>
                        <a:pt x="1" y="5"/>
                      </a:cubicBezTo>
                      <a:cubicBezTo>
                        <a:pt x="1" y="3"/>
                        <a:pt x="1" y="2"/>
                        <a:pt x="1" y="1"/>
                      </a:cubicBezTo>
                      <a:cubicBezTo>
                        <a:pt x="1" y="1"/>
                        <a:pt x="0" y="0"/>
                        <a:pt x="0" y="0"/>
                      </a:cubicBezTo>
                      <a:cubicBezTo>
                        <a:pt x="0" y="0"/>
                        <a:pt x="0" y="0"/>
                        <a:pt x="0" y="0"/>
                      </a:cubicBezTo>
                      <a:cubicBezTo>
                        <a:pt x="0" y="0"/>
                        <a:pt x="0" y="0"/>
                        <a:pt x="0" y="0"/>
                      </a:cubicBezTo>
                      <a:cubicBezTo>
                        <a:pt x="1" y="0"/>
                        <a:pt x="1" y="0"/>
                        <a:pt x="2" y="0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38" name="AutoShape 279"/>
                <xdr:cNvSpPr>
                  <a:spLocks noChangeAspect="1"/>
                </xdr:cNvSpPr>
              </xdr:nvSpPr>
              <xdr:spPr bwMode="auto">
                <a:xfrm>
                  <a:off x="6165" y="4734"/>
                  <a:ext cx="60" cy="60"/>
                </a:xfrm>
                <a:custGeom>
                  <a:avLst/>
                  <a:gdLst>
                    <a:gd name="T0" fmla="*/ 30 w 4"/>
                    <a:gd name="T1" fmla="*/ 0 h 4"/>
                    <a:gd name="T2" fmla="*/ 45 w 4"/>
                    <a:gd name="T3" fmla="*/ 0 h 4"/>
                    <a:gd name="T4" fmla="*/ 60 w 4"/>
                    <a:gd name="T5" fmla="*/ 15 h 4"/>
                    <a:gd name="T6" fmla="*/ 60 w 4"/>
                    <a:gd name="T7" fmla="*/ 30 h 4"/>
                    <a:gd name="T8" fmla="*/ 60 w 4"/>
                    <a:gd name="T9" fmla="*/ 45 h 4"/>
                    <a:gd name="T10" fmla="*/ 30 w 4"/>
                    <a:gd name="T11" fmla="*/ 60 h 4"/>
                    <a:gd name="T12" fmla="*/ 15 w 4"/>
                    <a:gd name="T13" fmla="*/ 60 h 4"/>
                    <a:gd name="T14" fmla="*/ 0 w 4"/>
                    <a:gd name="T15" fmla="*/ 30 h 4"/>
                    <a:gd name="T16" fmla="*/ 0 w 4"/>
                    <a:gd name="T17" fmla="*/ 15 h 4"/>
                    <a:gd name="T18" fmla="*/ 30 w 4"/>
                    <a:gd name="T19" fmla="*/ 0 h 4"/>
                    <a:gd name="T20" fmla="*/ 30 w 4"/>
                    <a:gd name="T21" fmla="*/ 0 h 4"/>
                    <a:gd name="T22" fmla="*/ 15 w 4"/>
                    <a:gd name="T23" fmla="*/ 0 h 4"/>
                    <a:gd name="T24" fmla="*/ 15 w 4"/>
                    <a:gd name="T25" fmla="*/ 15 h 4"/>
                    <a:gd name="T26" fmla="*/ 15 w 4"/>
                    <a:gd name="T27" fmla="*/ 30 h 4"/>
                    <a:gd name="T28" fmla="*/ 30 w 4"/>
                    <a:gd name="T29" fmla="*/ 45 h 4"/>
                    <a:gd name="T30" fmla="*/ 30 w 4"/>
                    <a:gd name="T31" fmla="*/ 60 h 4"/>
                    <a:gd name="T32" fmla="*/ 30 w 4"/>
                    <a:gd name="T33" fmla="*/ 60 h 4"/>
                    <a:gd name="T34" fmla="*/ 45 w 4"/>
                    <a:gd name="T35" fmla="*/ 60 h 4"/>
                    <a:gd name="T36" fmla="*/ 45 w 4"/>
                    <a:gd name="T37" fmla="*/ 45 h 4"/>
                    <a:gd name="T38" fmla="*/ 45 w 4"/>
                    <a:gd name="T39" fmla="*/ 30 h 4"/>
                    <a:gd name="T40" fmla="*/ 45 w 4"/>
                    <a:gd name="T41" fmla="*/ 15 h 4"/>
                    <a:gd name="T42" fmla="*/ 30 w 4"/>
                    <a:gd name="T43" fmla="*/ 0 h 4"/>
                    <a:gd name="T44" fmla="*/ 30 w 4"/>
                    <a:gd name="T45" fmla="*/ 0 h 4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</a:gdLst>
                  <a:ahLst/>
                  <a:cxnLst>
                    <a:cxn ang="T46">
                      <a:pos x="T0" y="T1"/>
                    </a:cxn>
                    <a:cxn ang="T47">
                      <a:pos x="T2" y="T3"/>
                    </a:cxn>
                    <a:cxn ang="T48">
                      <a:pos x="T4" y="T5"/>
                    </a:cxn>
                    <a:cxn ang="T49">
                      <a:pos x="T6" y="T7"/>
                    </a:cxn>
                    <a:cxn ang="T50">
                      <a:pos x="T8" y="T9"/>
                    </a:cxn>
                    <a:cxn ang="T51">
                      <a:pos x="T10" y="T11"/>
                    </a:cxn>
                    <a:cxn ang="T52">
                      <a:pos x="T12" y="T13"/>
                    </a:cxn>
                    <a:cxn ang="T53">
                      <a:pos x="T14" y="T15"/>
                    </a:cxn>
                    <a:cxn ang="T54">
                      <a:pos x="T16" y="T17"/>
                    </a:cxn>
                    <a:cxn ang="T55">
                      <a:pos x="T18" y="T19"/>
                    </a:cxn>
                    <a:cxn ang="T56">
                      <a:pos x="T20" y="T21"/>
                    </a:cxn>
                    <a:cxn ang="T57">
                      <a:pos x="T22" y="T23"/>
                    </a:cxn>
                    <a:cxn ang="T58">
                      <a:pos x="T24" y="T25"/>
                    </a:cxn>
                    <a:cxn ang="T59">
                      <a:pos x="T26" y="T27"/>
                    </a:cxn>
                    <a:cxn ang="T60">
                      <a:pos x="T28" y="T29"/>
                    </a:cxn>
                    <a:cxn ang="T61">
                      <a:pos x="T30" y="T31"/>
                    </a:cxn>
                    <a:cxn ang="T62">
                      <a:pos x="T32" y="T33"/>
                    </a:cxn>
                    <a:cxn ang="T63">
                      <a:pos x="T34" y="T35"/>
                    </a:cxn>
                    <a:cxn ang="T64">
                      <a:pos x="T36" y="T37"/>
                    </a:cxn>
                    <a:cxn ang="T65">
                      <a:pos x="T38" y="T39"/>
                    </a:cxn>
                    <a:cxn ang="T66">
                      <a:pos x="T40" y="T41"/>
                    </a:cxn>
                    <a:cxn ang="T67">
                      <a:pos x="T42" y="T43"/>
                    </a:cxn>
                    <a:cxn ang="T68">
                      <a:pos x="T44" y="T45"/>
                    </a:cxn>
                  </a:cxnLst>
                  <a:rect l="0" t="0" r="r" b="b"/>
                  <a:pathLst>
                    <a:path w="4" h="4">
                      <a:moveTo>
                        <a:pt x="2" y="0"/>
                      </a:moveTo>
                      <a:cubicBezTo>
                        <a:pt x="2" y="0"/>
                        <a:pt x="3" y="0"/>
                        <a:pt x="3" y="0"/>
                      </a:cubicBezTo>
                      <a:cubicBezTo>
                        <a:pt x="3" y="0"/>
                        <a:pt x="4" y="0"/>
                        <a:pt x="4" y="1"/>
                      </a:cubicBezTo>
                      <a:cubicBezTo>
                        <a:pt x="4" y="1"/>
                        <a:pt x="4" y="1"/>
                        <a:pt x="4" y="2"/>
                      </a:cubicBezTo>
                      <a:cubicBezTo>
                        <a:pt x="4" y="2"/>
                        <a:pt x="4" y="3"/>
                        <a:pt x="4" y="3"/>
                      </a:cubicBezTo>
                      <a:cubicBezTo>
                        <a:pt x="3" y="4"/>
                        <a:pt x="3" y="4"/>
                        <a:pt x="2" y="4"/>
                      </a:cubicBezTo>
                      <a:cubicBezTo>
                        <a:pt x="2" y="4"/>
                        <a:pt x="1" y="4"/>
                        <a:pt x="1" y="4"/>
                      </a:cubicBezTo>
                      <a:cubicBezTo>
                        <a:pt x="0" y="3"/>
                        <a:pt x="0" y="3"/>
                        <a:pt x="0" y="2"/>
                      </a:cubicBezTo>
                      <a:cubicBezTo>
                        <a:pt x="0" y="2"/>
                        <a:pt x="0" y="1"/>
                        <a:pt x="0" y="1"/>
                      </a:cubicBezTo>
                      <a:cubicBezTo>
                        <a:pt x="1" y="0"/>
                        <a:pt x="1" y="0"/>
                        <a:pt x="2" y="0"/>
                      </a:cubicBezTo>
                      <a:close/>
                      <a:moveTo>
                        <a:pt x="2" y="0"/>
                      </a:moveTo>
                      <a:cubicBezTo>
                        <a:pt x="2" y="0"/>
                        <a:pt x="2" y="0"/>
                        <a:pt x="1" y="0"/>
                      </a:cubicBezTo>
                      <a:cubicBezTo>
                        <a:pt x="1" y="1"/>
                        <a:pt x="1" y="1"/>
                        <a:pt x="1" y="1"/>
                      </a:cubicBezTo>
                      <a:cubicBezTo>
                        <a:pt x="1" y="1"/>
                        <a:pt x="1" y="2"/>
                        <a:pt x="1" y="2"/>
                      </a:cubicBezTo>
                      <a:cubicBezTo>
                        <a:pt x="1" y="3"/>
                        <a:pt x="1" y="3"/>
                        <a:pt x="2" y="3"/>
                      </a:cubicBezTo>
                      <a:cubicBezTo>
                        <a:pt x="2" y="3"/>
                        <a:pt x="2" y="4"/>
                        <a:pt x="2" y="4"/>
                      </a:cubicBezTo>
                      <a:cubicBezTo>
                        <a:pt x="2" y="4"/>
                        <a:pt x="2" y="4"/>
                        <a:pt x="2" y="4"/>
                      </a:cubicBezTo>
                      <a:cubicBezTo>
                        <a:pt x="2" y="4"/>
                        <a:pt x="2" y="4"/>
                        <a:pt x="3" y="4"/>
                      </a:cubicBezTo>
                      <a:cubicBezTo>
                        <a:pt x="3" y="4"/>
                        <a:pt x="3" y="3"/>
                        <a:pt x="3" y="3"/>
                      </a:cubicBezTo>
                      <a:cubicBezTo>
                        <a:pt x="3" y="3"/>
                        <a:pt x="3" y="2"/>
                        <a:pt x="3" y="2"/>
                      </a:cubicBezTo>
                      <a:cubicBezTo>
                        <a:pt x="3" y="1"/>
                        <a:pt x="3" y="1"/>
                        <a:pt x="3" y="1"/>
                      </a:cubicBezTo>
                      <a:cubicBezTo>
                        <a:pt x="2" y="0"/>
                        <a:pt x="2" y="0"/>
                        <a:pt x="2" y="0"/>
                      </a:cubicBezTo>
                      <a:cubicBezTo>
                        <a:pt x="2" y="0"/>
                        <a:pt x="2" y="0"/>
                        <a:pt x="2" y="0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26" name="Group 280"/>
              <xdr:cNvGrpSpPr>
                <a:grpSpLocks noChangeAspect="1"/>
              </xdr:cNvGrpSpPr>
            </xdr:nvGrpSpPr>
            <xdr:grpSpPr bwMode="auto">
              <a:xfrm>
                <a:off x="6300" y="4734"/>
                <a:ext cx="150" cy="120"/>
                <a:chOff x="6300" y="4734"/>
                <a:chExt cx="150" cy="120"/>
              </a:xfrm>
            </xdr:grpSpPr>
            <xdr:sp macro="" textlink="">
              <xdr:nvSpPr>
                <xdr:cNvPr id="232" name="AutoShape 281"/>
                <xdr:cNvSpPr>
                  <a:spLocks noChangeAspect="1"/>
                </xdr:cNvSpPr>
              </xdr:nvSpPr>
              <xdr:spPr bwMode="auto">
                <a:xfrm>
                  <a:off x="6300" y="4734"/>
                  <a:ext cx="90" cy="90"/>
                </a:xfrm>
                <a:custGeom>
                  <a:avLst/>
                  <a:gdLst>
                    <a:gd name="T0" fmla="*/ 90 w 6"/>
                    <a:gd name="T1" fmla="*/ 15 h 6"/>
                    <a:gd name="T2" fmla="*/ 60 w 6"/>
                    <a:gd name="T3" fmla="*/ 75 h 6"/>
                    <a:gd name="T4" fmla="*/ 60 w 6"/>
                    <a:gd name="T5" fmla="*/ 90 h 6"/>
                    <a:gd name="T6" fmla="*/ 60 w 6"/>
                    <a:gd name="T7" fmla="*/ 90 h 6"/>
                    <a:gd name="T8" fmla="*/ 60 w 6"/>
                    <a:gd name="T9" fmla="*/ 90 h 6"/>
                    <a:gd name="T10" fmla="*/ 60 w 6"/>
                    <a:gd name="T11" fmla="*/ 90 h 6"/>
                    <a:gd name="T12" fmla="*/ 30 w 6"/>
                    <a:gd name="T13" fmla="*/ 75 h 6"/>
                    <a:gd name="T14" fmla="*/ 45 w 6"/>
                    <a:gd name="T15" fmla="*/ 75 h 6"/>
                    <a:gd name="T16" fmla="*/ 30 w 6"/>
                    <a:gd name="T17" fmla="*/ 75 h 6"/>
                    <a:gd name="T18" fmla="*/ 15 w 6"/>
                    <a:gd name="T19" fmla="*/ 75 h 6"/>
                    <a:gd name="T20" fmla="*/ 0 w 6"/>
                    <a:gd name="T21" fmla="*/ 60 h 6"/>
                    <a:gd name="T22" fmla="*/ 0 w 6"/>
                    <a:gd name="T23" fmla="*/ 30 h 6"/>
                    <a:gd name="T24" fmla="*/ 15 w 6"/>
                    <a:gd name="T25" fmla="*/ 15 h 6"/>
                    <a:gd name="T26" fmla="*/ 30 w 6"/>
                    <a:gd name="T27" fmla="*/ 15 h 6"/>
                    <a:gd name="T28" fmla="*/ 45 w 6"/>
                    <a:gd name="T29" fmla="*/ 15 h 6"/>
                    <a:gd name="T30" fmla="*/ 45 w 6"/>
                    <a:gd name="T31" fmla="*/ 30 h 6"/>
                    <a:gd name="T32" fmla="*/ 60 w 6"/>
                    <a:gd name="T33" fmla="*/ 30 h 6"/>
                    <a:gd name="T34" fmla="*/ 60 w 6"/>
                    <a:gd name="T35" fmla="*/ 15 h 6"/>
                    <a:gd name="T36" fmla="*/ 75 w 6"/>
                    <a:gd name="T37" fmla="*/ 15 h 6"/>
                    <a:gd name="T38" fmla="*/ 60 w 6"/>
                    <a:gd name="T39" fmla="*/ 15 h 6"/>
                    <a:gd name="T40" fmla="*/ 60 w 6"/>
                    <a:gd name="T41" fmla="*/ 0 h 6"/>
                    <a:gd name="T42" fmla="*/ 60 w 6"/>
                    <a:gd name="T43" fmla="*/ 0 h 6"/>
                    <a:gd name="T44" fmla="*/ 90 w 6"/>
                    <a:gd name="T45" fmla="*/ 15 h 6"/>
                    <a:gd name="T46" fmla="*/ 60 w 6"/>
                    <a:gd name="T47" fmla="*/ 45 h 6"/>
                    <a:gd name="T48" fmla="*/ 45 w 6"/>
                    <a:gd name="T49" fmla="*/ 30 h 6"/>
                    <a:gd name="T50" fmla="*/ 45 w 6"/>
                    <a:gd name="T51" fmla="*/ 30 h 6"/>
                    <a:gd name="T52" fmla="*/ 30 w 6"/>
                    <a:gd name="T53" fmla="*/ 30 h 6"/>
                    <a:gd name="T54" fmla="*/ 30 w 6"/>
                    <a:gd name="T55" fmla="*/ 45 h 6"/>
                    <a:gd name="T56" fmla="*/ 15 w 6"/>
                    <a:gd name="T57" fmla="*/ 60 h 6"/>
                    <a:gd name="T58" fmla="*/ 15 w 6"/>
                    <a:gd name="T59" fmla="*/ 60 h 6"/>
                    <a:gd name="T60" fmla="*/ 30 w 6"/>
                    <a:gd name="T61" fmla="*/ 75 h 6"/>
                    <a:gd name="T62" fmla="*/ 45 w 6"/>
                    <a:gd name="T63" fmla="*/ 75 h 6"/>
                    <a:gd name="T64" fmla="*/ 60 w 6"/>
                    <a:gd name="T65" fmla="*/ 45 h 6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  <a:gd name="T78" fmla="*/ 0 60000 65536"/>
                    <a:gd name="T79" fmla="*/ 0 60000 65536"/>
                    <a:gd name="T80" fmla="*/ 0 60000 65536"/>
                    <a:gd name="T81" fmla="*/ 0 60000 65536"/>
                    <a:gd name="T82" fmla="*/ 0 60000 65536"/>
                    <a:gd name="T83" fmla="*/ 0 60000 65536"/>
                    <a:gd name="T84" fmla="*/ 0 60000 65536"/>
                    <a:gd name="T85" fmla="*/ 0 60000 65536"/>
                    <a:gd name="T86" fmla="*/ 0 60000 65536"/>
                    <a:gd name="T87" fmla="*/ 0 60000 65536"/>
                    <a:gd name="T88" fmla="*/ 0 60000 65536"/>
                    <a:gd name="T89" fmla="*/ 0 60000 65536"/>
                    <a:gd name="T90" fmla="*/ 0 60000 65536"/>
                    <a:gd name="T91" fmla="*/ 0 60000 65536"/>
                    <a:gd name="T92" fmla="*/ 0 60000 65536"/>
                    <a:gd name="T93" fmla="*/ 0 60000 65536"/>
                    <a:gd name="T94" fmla="*/ 0 60000 65536"/>
                    <a:gd name="T95" fmla="*/ 0 60000 65536"/>
                    <a:gd name="T96" fmla="*/ 0 60000 65536"/>
                    <a:gd name="T97" fmla="*/ 0 60000 65536"/>
                    <a:gd name="T98" fmla="*/ 0 60000 65536"/>
                  </a:gdLst>
                  <a:ahLst/>
                  <a:cxnLst>
                    <a:cxn ang="T66">
                      <a:pos x="T0" y="T1"/>
                    </a:cxn>
                    <a:cxn ang="T67">
                      <a:pos x="T2" y="T3"/>
                    </a:cxn>
                    <a:cxn ang="T68">
                      <a:pos x="T4" y="T5"/>
                    </a:cxn>
                    <a:cxn ang="T69">
                      <a:pos x="T6" y="T7"/>
                    </a:cxn>
                    <a:cxn ang="T70">
                      <a:pos x="T8" y="T9"/>
                    </a:cxn>
                    <a:cxn ang="T71">
                      <a:pos x="T10" y="T11"/>
                    </a:cxn>
                    <a:cxn ang="T72">
                      <a:pos x="T12" y="T13"/>
                    </a:cxn>
                    <a:cxn ang="T73">
                      <a:pos x="T14" y="T15"/>
                    </a:cxn>
                    <a:cxn ang="T74">
                      <a:pos x="T16" y="T17"/>
                    </a:cxn>
                    <a:cxn ang="T75">
                      <a:pos x="T18" y="T19"/>
                    </a:cxn>
                    <a:cxn ang="T76">
                      <a:pos x="T20" y="T21"/>
                    </a:cxn>
                    <a:cxn ang="T77">
                      <a:pos x="T22" y="T23"/>
                    </a:cxn>
                    <a:cxn ang="T78">
                      <a:pos x="T24" y="T25"/>
                    </a:cxn>
                    <a:cxn ang="T79">
                      <a:pos x="T26" y="T27"/>
                    </a:cxn>
                    <a:cxn ang="T80">
                      <a:pos x="T28" y="T29"/>
                    </a:cxn>
                    <a:cxn ang="T81">
                      <a:pos x="T30" y="T31"/>
                    </a:cxn>
                    <a:cxn ang="T82">
                      <a:pos x="T32" y="T33"/>
                    </a:cxn>
                    <a:cxn ang="T83">
                      <a:pos x="T34" y="T35"/>
                    </a:cxn>
                    <a:cxn ang="T84">
                      <a:pos x="T36" y="T37"/>
                    </a:cxn>
                    <a:cxn ang="T85">
                      <a:pos x="T38" y="T39"/>
                    </a:cxn>
                    <a:cxn ang="T86">
                      <a:pos x="T40" y="T41"/>
                    </a:cxn>
                    <a:cxn ang="T87">
                      <a:pos x="T42" y="T43"/>
                    </a:cxn>
                    <a:cxn ang="T88">
                      <a:pos x="T44" y="T45"/>
                    </a:cxn>
                    <a:cxn ang="T89">
                      <a:pos x="T46" y="T47"/>
                    </a:cxn>
                    <a:cxn ang="T90">
                      <a:pos x="T48" y="T49"/>
                    </a:cxn>
                    <a:cxn ang="T91">
                      <a:pos x="T50" y="T51"/>
                    </a:cxn>
                    <a:cxn ang="T92">
                      <a:pos x="T52" y="T53"/>
                    </a:cxn>
                    <a:cxn ang="T93">
                      <a:pos x="T54" y="T55"/>
                    </a:cxn>
                    <a:cxn ang="T94">
                      <a:pos x="T56" y="T57"/>
                    </a:cxn>
                    <a:cxn ang="T95">
                      <a:pos x="T58" y="T59"/>
                    </a:cxn>
                    <a:cxn ang="T96">
                      <a:pos x="T60" y="T61"/>
                    </a:cxn>
                    <a:cxn ang="T97">
                      <a:pos x="T62" y="T63"/>
                    </a:cxn>
                    <a:cxn ang="T98">
                      <a:pos x="T64" y="T65"/>
                    </a:cxn>
                  </a:cxnLst>
                  <a:rect l="0" t="0" r="r" b="b"/>
                  <a:pathLst>
                    <a:path w="6" h="6">
                      <a:moveTo>
                        <a:pt x="6" y="1"/>
                      </a:moveTo>
                      <a:cubicBezTo>
                        <a:pt x="6" y="2"/>
                        <a:pt x="5" y="4"/>
                        <a:pt x="4" y="5"/>
                      </a:cubicBezTo>
                      <a:cubicBezTo>
                        <a:pt x="4" y="5"/>
                        <a:pt x="4" y="6"/>
                        <a:pt x="4" y="6"/>
                      </a:cubicBezTo>
                      <a:cubicBezTo>
                        <a:pt x="4" y="6"/>
                        <a:pt x="4" y="6"/>
                        <a:pt x="4" y="6"/>
                      </a:cubicBezTo>
                      <a:cubicBezTo>
                        <a:pt x="4" y="6"/>
                        <a:pt x="4" y="6"/>
                        <a:pt x="4" y="6"/>
                      </a:cubicBezTo>
                      <a:cubicBezTo>
                        <a:pt x="4" y="6"/>
                        <a:pt x="4" y="6"/>
                        <a:pt x="4" y="6"/>
                      </a:cubicBezTo>
                      <a:cubicBezTo>
                        <a:pt x="4" y="6"/>
                        <a:pt x="3" y="6"/>
                        <a:pt x="2" y="5"/>
                      </a:cubicBezTo>
                      <a:cubicBezTo>
                        <a:pt x="2" y="5"/>
                        <a:pt x="2" y="5"/>
                        <a:pt x="3" y="5"/>
                      </a:cubicBezTo>
                      <a:cubicBezTo>
                        <a:pt x="2" y="5"/>
                        <a:pt x="2" y="5"/>
                        <a:pt x="2" y="5"/>
                      </a:cubicBezTo>
                      <a:cubicBezTo>
                        <a:pt x="1" y="5"/>
                        <a:pt x="1" y="5"/>
                        <a:pt x="1" y="5"/>
                      </a:cubicBezTo>
                      <a:cubicBezTo>
                        <a:pt x="0" y="5"/>
                        <a:pt x="0" y="4"/>
                        <a:pt x="0" y="4"/>
                      </a:cubicBezTo>
                      <a:cubicBezTo>
                        <a:pt x="0" y="3"/>
                        <a:pt x="0" y="3"/>
                        <a:pt x="0" y="2"/>
                      </a:cubicBezTo>
                      <a:cubicBezTo>
                        <a:pt x="0" y="2"/>
                        <a:pt x="0" y="2"/>
                        <a:pt x="1" y="1"/>
                      </a:cubicBezTo>
                      <a:cubicBezTo>
                        <a:pt x="1" y="1"/>
                        <a:pt x="1" y="1"/>
                        <a:pt x="2" y="1"/>
                      </a:cubicBezTo>
                      <a:cubicBezTo>
                        <a:pt x="2" y="1"/>
                        <a:pt x="3" y="1"/>
                        <a:pt x="3" y="1"/>
                      </a:cubicBezTo>
                      <a:cubicBezTo>
                        <a:pt x="3" y="1"/>
                        <a:pt x="3" y="2"/>
                        <a:pt x="3" y="2"/>
                      </a:cubicBezTo>
                      <a:cubicBezTo>
                        <a:pt x="4" y="2"/>
                        <a:pt x="4" y="2"/>
                        <a:pt x="4" y="2"/>
                      </a:cubicBezTo>
                      <a:cubicBezTo>
                        <a:pt x="4" y="2"/>
                        <a:pt x="4" y="2"/>
                        <a:pt x="4" y="1"/>
                      </a:cubicBezTo>
                      <a:cubicBezTo>
                        <a:pt x="5" y="1"/>
                        <a:pt x="5" y="1"/>
                        <a:pt x="5" y="1"/>
                      </a:cubicBezTo>
                      <a:cubicBezTo>
                        <a:pt x="5" y="1"/>
                        <a:pt x="5" y="1"/>
                        <a:pt x="4" y="1"/>
                      </a:cubicBezTo>
                      <a:cubicBezTo>
                        <a:pt x="4" y="0"/>
                        <a:pt x="4" y="0"/>
                        <a:pt x="4" y="0"/>
                      </a:cubicBezTo>
                      <a:cubicBezTo>
                        <a:pt x="4" y="0"/>
                        <a:pt x="4" y="0"/>
                        <a:pt x="4" y="0"/>
                      </a:cubicBezTo>
                      <a:cubicBezTo>
                        <a:pt x="5" y="0"/>
                        <a:pt x="6" y="1"/>
                        <a:pt x="6" y="1"/>
                      </a:cubicBezTo>
                      <a:close/>
                      <a:moveTo>
                        <a:pt x="4" y="3"/>
                      </a:moveTo>
                      <a:cubicBezTo>
                        <a:pt x="4" y="2"/>
                        <a:pt x="3" y="2"/>
                        <a:pt x="3" y="2"/>
                      </a:cubicBezTo>
                      <a:cubicBezTo>
                        <a:pt x="3" y="2"/>
                        <a:pt x="3" y="2"/>
                        <a:pt x="3" y="2"/>
                      </a:cubicBezTo>
                      <a:cubicBezTo>
                        <a:pt x="2" y="2"/>
                        <a:pt x="2" y="2"/>
                        <a:pt x="2" y="2"/>
                      </a:cubicBezTo>
                      <a:cubicBezTo>
                        <a:pt x="2" y="2"/>
                        <a:pt x="2" y="2"/>
                        <a:pt x="2" y="3"/>
                      </a:cubicBezTo>
                      <a:cubicBezTo>
                        <a:pt x="1" y="3"/>
                        <a:pt x="1" y="4"/>
                        <a:pt x="1" y="4"/>
                      </a:cubicBezTo>
                      <a:cubicBezTo>
                        <a:pt x="1" y="4"/>
                        <a:pt x="1" y="4"/>
                        <a:pt x="1" y="4"/>
                      </a:cubicBezTo>
                      <a:cubicBezTo>
                        <a:pt x="1" y="4"/>
                        <a:pt x="2" y="5"/>
                        <a:pt x="2" y="5"/>
                      </a:cubicBezTo>
                      <a:cubicBezTo>
                        <a:pt x="2" y="5"/>
                        <a:pt x="2" y="5"/>
                        <a:pt x="3" y="5"/>
                      </a:cubicBezTo>
                      <a:cubicBezTo>
                        <a:pt x="3" y="4"/>
                        <a:pt x="3" y="3"/>
                        <a:pt x="4" y="3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33" name="AutoShape 282"/>
                <xdr:cNvSpPr>
                  <a:spLocks noChangeAspect="1"/>
                </xdr:cNvSpPr>
              </xdr:nvSpPr>
              <xdr:spPr bwMode="auto">
                <a:xfrm>
                  <a:off x="6375" y="4794"/>
                  <a:ext cx="75" cy="60"/>
                </a:xfrm>
                <a:custGeom>
                  <a:avLst/>
                  <a:gdLst>
                    <a:gd name="T0" fmla="*/ 75 w 5"/>
                    <a:gd name="T1" fmla="*/ 45 h 4"/>
                    <a:gd name="T2" fmla="*/ 30 w 5"/>
                    <a:gd name="T3" fmla="*/ 30 h 4"/>
                    <a:gd name="T4" fmla="*/ 30 w 5"/>
                    <a:gd name="T5" fmla="*/ 45 h 4"/>
                    <a:gd name="T6" fmla="*/ 45 w 5"/>
                    <a:gd name="T7" fmla="*/ 60 h 4"/>
                    <a:gd name="T8" fmla="*/ 45 w 5"/>
                    <a:gd name="T9" fmla="*/ 60 h 4"/>
                    <a:gd name="T10" fmla="*/ 60 w 5"/>
                    <a:gd name="T11" fmla="*/ 60 h 4"/>
                    <a:gd name="T12" fmla="*/ 60 w 5"/>
                    <a:gd name="T13" fmla="*/ 60 h 4"/>
                    <a:gd name="T14" fmla="*/ 45 w 5"/>
                    <a:gd name="T15" fmla="*/ 60 h 4"/>
                    <a:gd name="T16" fmla="*/ 30 w 5"/>
                    <a:gd name="T17" fmla="*/ 60 h 4"/>
                    <a:gd name="T18" fmla="*/ 15 w 5"/>
                    <a:gd name="T19" fmla="*/ 30 h 4"/>
                    <a:gd name="T20" fmla="*/ 15 w 5"/>
                    <a:gd name="T21" fmla="*/ 15 h 4"/>
                    <a:gd name="T22" fmla="*/ 30 w 5"/>
                    <a:gd name="T23" fmla="*/ 0 h 4"/>
                    <a:gd name="T24" fmla="*/ 60 w 5"/>
                    <a:gd name="T25" fmla="*/ 0 h 4"/>
                    <a:gd name="T26" fmla="*/ 75 w 5"/>
                    <a:gd name="T27" fmla="*/ 15 h 4"/>
                    <a:gd name="T28" fmla="*/ 75 w 5"/>
                    <a:gd name="T29" fmla="*/ 45 h 4"/>
                    <a:gd name="T30" fmla="*/ 60 w 5"/>
                    <a:gd name="T31" fmla="*/ 30 h 4"/>
                    <a:gd name="T32" fmla="*/ 60 w 5"/>
                    <a:gd name="T33" fmla="*/ 15 h 4"/>
                    <a:gd name="T34" fmla="*/ 60 w 5"/>
                    <a:gd name="T35" fmla="*/ 15 h 4"/>
                    <a:gd name="T36" fmla="*/ 60 w 5"/>
                    <a:gd name="T37" fmla="*/ 0 h 4"/>
                    <a:gd name="T38" fmla="*/ 45 w 5"/>
                    <a:gd name="T39" fmla="*/ 0 h 4"/>
                    <a:gd name="T40" fmla="*/ 30 w 5"/>
                    <a:gd name="T41" fmla="*/ 15 h 4"/>
                    <a:gd name="T42" fmla="*/ 30 w 5"/>
                    <a:gd name="T43" fmla="*/ 15 h 4"/>
                    <a:gd name="T44" fmla="*/ 60 w 5"/>
                    <a:gd name="T45" fmla="*/ 30 h 4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</a:gdLst>
                  <a:ahLst/>
                  <a:cxnLst>
                    <a:cxn ang="T46">
                      <a:pos x="T0" y="T1"/>
                    </a:cxn>
                    <a:cxn ang="T47">
                      <a:pos x="T2" y="T3"/>
                    </a:cxn>
                    <a:cxn ang="T48">
                      <a:pos x="T4" y="T5"/>
                    </a:cxn>
                    <a:cxn ang="T49">
                      <a:pos x="T6" y="T7"/>
                    </a:cxn>
                    <a:cxn ang="T50">
                      <a:pos x="T8" y="T9"/>
                    </a:cxn>
                    <a:cxn ang="T51">
                      <a:pos x="T10" y="T11"/>
                    </a:cxn>
                    <a:cxn ang="T52">
                      <a:pos x="T12" y="T13"/>
                    </a:cxn>
                    <a:cxn ang="T53">
                      <a:pos x="T14" y="T15"/>
                    </a:cxn>
                    <a:cxn ang="T54">
                      <a:pos x="T16" y="T17"/>
                    </a:cxn>
                    <a:cxn ang="T55">
                      <a:pos x="T18" y="T19"/>
                    </a:cxn>
                    <a:cxn ang="T56">
                      <a:pos x="T20" y="T21"/>
                    </a:cxn>
                    <a:cxn ang="T57">
                      <a:pos x="T22" y="T23"/>
                    </a:cxn>
                    <a:cxn ang="T58">
                      <a:pos x="T24" y="T25"/>
                    </a:cxn>
                    <a:cxn ang="T59">
                      <a:pos x="T26" y="T27"/>
                    </a:cxn>
                    <a:cxn ang="T60">
                      <a:pos x="T28" y="T29"/>
                    </a:cxn>
                    <a:cxn ang="T61">
                      <a:pos x="T30" y="T31"/>
                    </a:cxn>
                    <a:cxn ang="T62">
                      <a:pos x="T32" y="T33"/>
                    </a:cxn>
                    <a:cxn ang="T63">
                      <a:pos x="T34" y="T35"/>
                    </a:cxn>
                    <a:cxn ang="T64">
                      <a:pos x="T36" y="T37"/>
                    </a:cxn>
                    <a:cxn ang="T65">
                      <a:pos x="T38" y="T39"/>
                    </a:cxn>
                    <a:cxn ang="T66">
                      <a:pos x="T40" y="T41"/>
                    </a:cxn>
                    <a:cxn ang="T67">
                      <a:pos x="T42" y="T43"/>
                    </a:cxn>
                    <a:cxn ang="T68">
                      <a:pos x="T44" y="T45"/>
                    </a:cxn>
                  </a:cxnLst>
                  <a:rect l="0" t="0" r="r" b="b"/>
                  <a:pathLst>
                    <a:path w="5" h="4">
                      <a:moveTo>
                        <a:pt x="5" y="3"/>
                      </a:moveTo>
                      <a:cubicBezTo>
                        <a:pt x="4" y="2"/>
                        <a:pt x="3" y="2"/>
                        <a:pt x="2" y="2"/>
                      </a:cubicBezTo>
                      <a:cubicBezTo>
                        <a:pt x="2" y="2"/>
                        <a:pt x="2" y="2"/>
                        <a:pt x="2" y="3"/>
                      </a:cubicBezTo>
                      <a:cubicBezTo>
                        <a:pt x="2" y="3"/>
                        <a:pt x="3" y="3"/>
                        <a:pt x="3" y="4"/>
                      </a:cubicBezTo>
                      <a:cubicBezTo>
                        <a:pt x="3" y="4"/>
                        <a:pt x="3" y="4"/>
                        <a:pt x="3" y="4"/>
                      </a:cubicBezTo>
                      <a:cubicBezTo>
                        <a:pt x="4" y="4"/>
                        <a:pt x="4" y="4"/>
                        <a:pt x="4" y="4"/>
                      </a:cubicBezTo>
                      <a:cubicBezTo>
                        <a:pt x="4" y="4"/>
                        <a:pt x="4" y="4"/>
                        <a:pt x="4" y="4"/>
                      </a:cubicBezTo>
                      <a:cubicBezTo>
                        <a:pt x="4" y="4"/>
                        <a:pt x="3" y="4"/>
                        <a:pt x="3" y="4"/>
                      </a:cubicBezTo>
                      <a:cubicBezTo>
                        <a:pt x="3" y="4"/>
                        <a:pt x="2" y="4"/>
                        <a:pt x="2" y="4"/>
                      </a:cubicBezTo>
                      <a:cubicBezTo>
                        <a:pt x="1" y="3"/>
                        <a:pt x="1" y="3"/>
                        <a:pt x="1" y="2"/>
                      </a:cubicBezTo>
                      <a:cubicBezTo>
                        <a:pt x="0" y="2"/>
                        <a:pt x="1" y="2"/>
                        <a:pt x="1" y="1"/>
                      </a:cubicBezTo>
                      <a:cubicBezTo>
                        <a:pt x="1" y="0"/>
                        <a:pt x="1" y="0"/>
                        <a:pt x="2" y="0"/>
                      </a:cubicBezTo>
                      <a:cubicBezTo>
                        <a:pt x="3" y="0"/>
                        <a:pt x="3" y="0"/>
                        <a:pt x="4" y="0"/>
                      </a:cubicBezTo>
                      <a:cubicBezTo>
                        <a:pt x="4" y="0"/>
                        <a:pt x="5" y="1"/>
                        <a:pt x="5" y="1"/>
                      </a:cubicBezTo>
                      <a:cubicBezTo>
                        <a:pt x="5" y="2"/>
                        <a:pt x="5" y="2"/>
                        <a:pt x="5" y="3"/>
                      </a:cubicBezTo>
                      <a:close/>
                      <a:moveTo>
                        <a:pt x="4" y="2"/>
                      </a:moveTo>
                      <a:cubicBezTo>
                        <a:pt x="4" y="2"/>
                        <a:pt x="4" y="1"/>
                        <a:pt x="4" y="1"/>
                      </a:cubicBezTo>
                      <a:cubicBezTo>
                        <a:pt x="4" y="1"/>
                        <a:pt x="4" y="1"/>
                        <a:pt x="4" y="1"/>
                      </a:cubicBezTo>
                      <a:cubicBezTo>
                        <a:pt x="4" y="1"/>
                        <a:pt x="4" y="1"/>
                        <a:pt x="4" y="0"/>
                      </a:cubicBezTo>
                      <a:cubicBezTo>
                        <a:pt x="3" y="0"/>
                        <a:pt x="3" y="0"/>
                        <a:pt x="3" y="0"/>
                      </a:cubicBezTo>
                      <a:cubicBezTo>
                        <a:pt x="3" y="1"/>
                        <a:pt x="3" y="1"/>
                        <a:pt x="2" y="1"/>
                      </a:cubicBezTo>
                      <a:cubicBezTo>
                        <a:pt x="2" y="1"/>
                        <a:pt x="2" y="1"/>
                        <a:pt x="2" y="1"/>
                      </a:cubicBezTo>
                      <a:cubicBezTo>
                        <a:pt x="3" y="2"/>
                        <a:pt x="3" y="2"/>
                        <a:pt x="4" y="2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  <xdr:grpSp>
            <xdr:nvGrpSpPr>
              <xdr:cNvPr id="227" name="Group 283"/>
              <xdr:cNvGrpSpPr>
                <a:grpSpLocks noChangeAspect="1"/>
              </xdr:cNvGrpSpPr>
            </xdr:nvGrpSpPr>
            <xdr:grpSpPr bwMode="auto">
              <a:xfrm>
                <a:off x="6480" y="4839"/>
                <a:ext cx="315" cy="196"/>
                <a:chOff x="6480" y="4839"/>
                <a:chExt cx="315" cy="196"/>
              </a:xfrm>
            </xdr:grpSpPr>
            <xdr:sp macro="" textlink="">
              <xdr:nvSpPr>
                <xdr:cNvPr id="228" name="Freeform 284"/>
                <xdr:cNvSpPr>
                  <a:spLocks noChangeAspect="1"/>
                </xdr:cNvSpPr>
              </xdr:nvSpPr>
              <xdr:spPr bwMode="auto">
                <a:xfrm>
                  <a:off x="6480" y="4839"/>
                  <a:ext cx="75" cy="91"/>
                </a:xfrm>
                <a:custGeom>
                  <a:avLst/>
                  <a:gdLst>
                    <a:gd name="T0" fmla="*/ 75 w 5"/>
                    <a:gd name="T1" fmla="*/ 0 h 6"/>
                    <a:gd name="T2" fmla="*/ 45 w 5"/>
                    <a:gd name="T3" fmla="*/ 61 h 6"/>
                    <a:gd name="T4" fmla="*/ 30 w 5"/>
                    <a:gd name="T5" fmla="*/ 76 h 6"/>
                    <a:gd name="T6" fmla="*/ 30 w 5"/>
                    <a:gd name="T7" fmla="*/ 76 h 6"/>
                    <a:gd name="T8" fmla="*/ 45 w 5"/>
                    <a:gd name="T9" fmla="*/ 91 h 6"/>
                    <a:gd name="T10" fmla="*/ 45 w 5"/>
                    <a:gd name="T11" fmla="*/ 91 h 6"/>
                    <a:gd name="T12" fmla="*/ 45 w 5"/>
                    <a:gd name="T13" fmla="*/ 91 h 6"/>
                    <a:gd name="T14" fmla="*/ 0 w 5"/>
                    <a:gd name="T15" fmla="*/ 61 h 6"/>
                    <a:gd name="T16" fmla="*/ 0 w 5"/>
                    <a:gd name="T17" fmla="*/ 61 h 6"/>
                    <a:gd name="T18" fmla="*/ 0 w 5"/>
                    <a:gd name="T19" fmla="*/ 61 h 6"/>
                    <a:gd name="T20" fmla="*/ 0 w 5"/>
                    <a:gd name="T21" fmla="*/ 61 h 6"/>
                    <a:gd name="T22" fmla="*/ 15 w 5"/>
                    <a:gd name="T23" fmla="*/ 61 h 6"/>
                    <a:gd name="T24" fmla="*/ 15 w 5"/>
                    <a:gd name="T25" fmla="*/ 61 h 6"/>
                    <a:gd name="T26" fmla="*/ 30 w 5"/>
                    <a:gd name="T27" fmla="*/ 15 h 6"/>
                    <a:gd name="T28" fmla="*/ 45 w 5"/>
                    <a:gd name="T29" fmla="*/ 15 h 6"/>
                    <a:gd name="T30" fmla="*/ 30 w 5"/>
                    <a:gd name="T31" fmla="*/ 0 h 6"/>
                    <a:gd name="T32" fmla="*/ 30 w 5"/>
                    <a:gd name="T33" fmla="*/ 0 h 6"/>
                    <a:gd name="T34" fmla="*/ 30 w 5"/>
                    <a:gd name="T35" fmla="*/ 0 h 6"/>
                    <a:gd name="T36" fmla="*/ 30 w 5"/>
                    <a:gd name="T37" fmla="*/ 0 h 6"/>
                    <a:gd name="T38" fmla="*/ 60 w 5"/>
                    <a:gd name="T39" fmla="*/ 0 h 6"/>
                    <a:gd name="T40" fmla="*/ 75 w 5"/>
                    <a:gd name="T41" fmla="*/ 0 h 6"/>
                    <a:gd name="T42" fmla="*/ 0 60000 65536"/>
                    <a:gd name="T43" fmla="*/ 0 60000 65536"/>
                    <a:gd name="T44" fmla="*/ 0 60000 65536"/>
                    <a:gd name="T45" fmla="*/ 0 60000 65536"/>
                    <a:gd name="T46" fmla="*/ 0 60000 65536"/>
                    <a:gd name="T47" fmla="*/ 0 60000 65536"/>
                    <a:gd name="T48" fmla="*/ 0 60000 65536"/>
                    <a:gd name="T49" fmla="*/ 0 60000 65536"/>
                    <a:gd name="T50" fmla="*/ 0 60000 65536"/>
                    <a:gd name="T51" fmla="*/ 0 60000 65536"/>
                    <a:gd name="T52" fmla="*/ 0 60000 65536"/>
                    <a:gd name="T53" fmla="*/ 0 60000 65536"/>
                    <a:gd name="T54" fmla="*/ 0 60000 65536"/>
                    <a:gd name="T55" fmla="*/ 0 60000 65536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</a:gdLst>
                  <a:ahLst/>
                  <a:cxnLst>
                    <a:cxn ang="T42">
                      <a:pos x="T0" y="T1"/>
                    </a:cxn>
                    <a:cxn ang="T43">
                      <a:pos x="T2" y="T3"/>
                    </a:cxn>
                    <a:cxn ang="T44">
                      <a:pos x="T4" y="T5"/>
                    </a:cxn>
                    <a:cxn ang="T45">
                      <a:pos x="T6" y="T7"/>
                    </a:cxn>
                    <a:cxn ang="T46">
                      <a:pos x="T8" y="T9"/>
                    </a:cxn>
                    <a:cxn ang="T47">
                      <a:pos x="T10" y="T11"/>
                    </a:cxn>
                    <a:cxn ang="T48">
                      <a:pos x="T12" y="T13"/>
                    </a:cxn>
                    <a:cxn ang="T49">
                      <a:pos x="T14" y="T15"/>
                    </a:cxn>
                    <a:cxn ang="T50">
                      <a:pos x="T16" y="T17"/>
                    </a:cxn>
                    <a:cxn ang="T51">
                      <a:pos x="T18" y="T19"/>
                    </a:cxn>
                    <a:cxn ang="T52">
                      <a:pos x="T20" y="T21"/>
                    </a:cxn>
                    <a:cxn ang="T53">
                      <a:pos x="T22" y="T23"/>
                    </a:cxn>
                    <a:cxn ang="T54">
                      <a:pos x="T24" y="T25"/>
                    </a:cxn>
                    <a:cxn ang="T55">
                      <a:pos x="T26" y="T27"/>
                    </a:cxn>
                    <a:cxn ang="T56">
                      <a:pos x="T28" y="T29"/>
                    </a:cxn>
                    <a:cxn ang="T57">
                      <a:pos x="T30" y="T31"/>
                    </a:cxn>
                    <a:cxn ang="T58">
                      <a:pos x="T32" y="T33"/>
                    </a:cxn>
                    <a:cxn ang="T59">
                      <a:pos x="T34" y="T35"/>
                    </a:cxn>
                    <a:cxn ang="T60">
                      <a:pos x="T36" y="T37"/>
                    </a:cxn>
                    <a:cxn ang="T61">
                      <a:pos x="T38" y="T39"/>
                    </a:cxn>
                    <a:cxn ang="T62">
                      <a:pos x="T40" y="T41"/>
                    </a:cxn>
                  </a:cxnLst>
                  <a:rect l="0" t="0" r="r" b="b"/>
                  <a:pathLst>
                    <a:path w="5" h="6">
                      <a:moveTo>
                        <a:pt x="5" y="0"/>
                      </a:moveTo>
                      <a:cubicBezTo>
                        <a:pt x="4" y="2"/>
                        <a:pt x="3" y="3"/>
                        <a:pt x="3" y="4"/>
                      </a:cubicBezTo>
                      <a:cubicBezTo>
                        <a:pt x="2" y="5"/>
                        <a:pt x="2" y="5"/>
                        <a:pt x="2" y="5"/>
                      </a:cubicBezTo>
                      <a:cubicBezTo>
                        <a:pt x="2" y="5"/>
                        <a:pt x="2" y="5"/>
                        <a:pt x="2" y="5"/>
                      </a:cubicBezTo>
                      <a:cubicBezTo>
                        <a:pt x="3" y="5"/>
                        <a:pt x="3" y="5"/>
                        <a:pt x="3" y="6"/>
                      </a:cubicBezTo>
                      <a:cubicBezTo>
                        <a:pt x="3" y="6"/>
                        <a:pt x="3" y="6"/>
                        <a:pt x="3" y="6"/>
                      </a:cubicBezTo>
                      <a:cubicBezTo>
                        <a:pt x="3" y="6"/>
                        <a:pt x="3" y="6"/>
                        <a:pt x="3" y="6"/>
                      </a:cubicBezTo>
                      <a:cubicBezTo>
                        <a:pt x="2" y="5"/>
                        <a:pt x="1" y="5"/>
                        <a:pt x="0" y="4"/>
                      </a:cubicBezTo>
                      <a:cubicBezTo>
                        <a:pt x="0" y="4"/>
                        <a:pt x="0" y="4"/>
                        <a:pt x="0" y="4"/>
                      </a:cubicBezTo>
                      <a:cubicBezTo>
                        <a:pt x="0" y="4"/>
                        <a:pt x="0" y="4"/>
                        <a:pt x="0" y="4"/>
                      </a:cubicBezTo>
                      <a:cubicBezTo>
                        <a:pt x="0" y="4"/>
                        <a:pt x="0" y="4"/>
                        <a:pt x="0" y="4"/>
                      </a:cubicBezTo>
                      <a:cubicBezTo>
                        <a:pt x="1" y="4"/>
                        <a:pt x="1" y="4"/>
                        <a:pt x="1" y="4"/>
                      </a:cubicBezTo>
                      <a:cubicBezTo>
                        <a:pt x="1" y="4"/>
                        <a:pt x="1" y="4"/>
                        <a:pt x="1" y="4"/>
                      </a:cubicBezTo>
                      <a:cubicBezTo>
                        <a:pt x="2" y="3"/>
                        <a:pt x="2" y="2"/>
                        <a:pt x="2" y="1"/>
                      </a:cubicBezTo>
                      <a:cubicBezTo>
                        <a:pt x="3" y="1"/>
                        <a:pt x="3" y="1"/>
                        <a:pt x="3" y="1"/>
                      </a:cubicBezTo>
                      <a:cubicBezTo>
                        <a:pt x="3" y="0"/>
                        <a:pt x="3" y="0"/>
                        <a:pt x="2" y="0"/>
                      </a:cubicBezTo>
                      <a:cubicBezTo>
                        <a:pt x="2" y="0"/>
                        <a:pt x="2" y="0"/>
                        <a:pt x="2" y="0"/>
                      </a:cubicBezTo>
                      <a:cubicBezTo>
                        <a:pt x="2" y="0"/>
                        <a:pt x="2" y="0"/>
                        <a:pt x="2" y="0"/>
                      </a:cubicBezTo>
                      <a:cubicBezTo>
                        <a:pt x="2" y="0"/>
                        <a:pt x="2" y="0"/>
                        <a:pt x="2" y="0"/>
                      </a:cubicBezTo>
                      <a:cubicBezTo>
                        <a:pt x="2" y="0"/>
                        <a:pt x="3" y="0"/>
                        <a:pt x="4" y="0"/>
                      </a:cubicBezTo>
                      <a:cubicBezTo>
                        <a:pt x="4" y="0"/>
                        <a:pt x="5" y="0"/>
                        <a:pt x="5" y="0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29" name="AutoShape 285"/>
                <xdr:cNvSpPr>
                  <a:spLocks noChangeAspect="1"/>
                </xdr:cNvSpPr>
              </xdr:nvSpPr>
              <xdr:spPr bwMode="auto">
                <a:xfrm>
                  <a:off x="6555" y="4869"/>
                  <a:ext cx="90" cy="91"/>
                </a:xfrm>
                <a:custGeom>
                  <a:avLst/>
                  <a:gdLst>
                    <a:gd name="T0" fmla="*/ 60 w 6"/>
                    <a:gd name="T1" fmla="*/ 46 h 6"/>
                    <a:gd name="T2" fmla="*/ 60 w 6"/>
                    <a:gd name="T3" fmla="*/ 61 h 6"/>
                    <a:gd name="T4" fmla="*/ 60 w 6"/>
                    <a:gd name="T5" fmla="*/ 76 h 6"/>
                    <a:gd name="T6" fmla="*/ 45 w 6"/>
                    <a:gd name="T7" fmla="*/ 91 h 6"/>
                    <a:gd name="T8" fmla="*/ 15 w 6"/>
                    <a:gd name="T9" fmla="*/ 76 h 6"/>
                    <a:gd name="T10" fmla="*/ 0 w 6"/>
                    <a:gd name="T11" fmla="*/ 61 h 6"/>
                    <a:gd name="T12" fmla="*/ 0 w 6"/>
                    <a:gd name="T13" fmla="*/ 46 h 6"/>
                    <a:gd name="T14" fmla="*/ 0 w 6"/>
                    <a:gd name="T15" fmla="*/ 46 h 6"/>
                    <a:gd name="T16" fmla="*/ 30 w 6"/>
                    <a:gd name="T17" fmla="*/ 46 h 6"/>
                    <a:gd name="T18" fmla="*/ 15 w 6"/>
                    <a:gd name="T19" fmla="*/ 15 h 6"/>
                    <a:gd name="T20" fmla="*/ 15 w 6"/>
                    <a:gd name="T21" fmla="*/ 15 h 6"/>
                    <a:gd name="T22" fmla="*/ 30 w 6"/>
                    <a:gd name="T23" fmla="*/ 0 h 6"/>
                    <a:gd name="T24" fmla="*/ 60 w 6"/>
                    <a:gd name="T25" fmla="*/ 0 h 6"/>
                    <a:gd name="T26" fmla="*/ 75 w 6"/>
                    <a:gd name="T27" fmla="*/ 30 h 6"/>
                    <a:gd name="T28" fmla="*/ 75 w 6"/>
                    <a:gd name="T29" fmla="*/ 46 h 6"/>
                    <a:gd name="T30" fmla="*/ 75 w 6"/>
                    <a:gd name="T31" fmla="*/ 46 h 6"/>
                    <a:gd name="T32" fmla="*/ 60 w 6"/>
                    <a:gd name="T33" fmla="*/ 46 h 6"/>
                    <a:gd name="T34" fmla="*/ 45 w 6"/>
                    <a:gd name="T35" fmla="*/ 46 h 6"/>
                    <a:gd name="T36" fmla="*/ 60 w 6"/>
                    <a:gd name="T37" fmla="*/ 30 h 6"/>
                    <a:gd name="T38" fmla="*/ 60 w 6"/>
                    <a:gd name="T39" fmla="*/ 30 h 6"/>
                    <a:gd name="T40" fmla="*/ 60 w 6"/>
                    <a:gd name="T41" fmla="*/ 15 h 6"/>
                    <a:gd name="T42" fmla="*/ 60 w 6"/>
                    <a:gd name="T43" fmla="*/ 15 h 6"/>
                    <a:gd name="T44" fmla="*/ 45 w 6"/>
                    <a:gd name="T45" fmla="*/ 15 h 6"/>
                    <a:gd name="T46" fmla="*/ 45 w 6"/>
                    <a:gd name="T47" fmla="*/ 15 h 6"/>
                    <a:gd name="T48" fmla="*/ 45 w 6"/>
                    <a:gd name="T49" fmla="*/ 30 h 6"/>
                    <a:gd name="T50" fmla="*/ 45 w 6"/>
                    <a:gd name="T51" fmla="*/ 46 h 6"/>
                    <a:gd name="T52" fmla="*/ 30 w 6"/>
                    <a:gd name="T53" fmla="*/ 46 h 6"/>
                    <a:gd name="T54" fmla="*/ 30 w 6"/>
                    <a:gd name="T55" fmla="*/ 46 h 6"/>
                    <a:gd name="T56" fmla="*/ 15 w 6"/>
                    <a:gd name="T57" fmla="*/ 46 h 6"/>
                    <a:gd name="T58" fmla="*/ 15 w 6"/>
                    <a:gd name="T59" fmla="*/ 61 h 6"/>
                    <a:gd name="T60" fmla="*/ 15 w 6"/>
                    <a:gd name="T61" fmla="*/ 61 h 6"/>
                    <a:gd name="T62" fmla="*/ 15 w 6"/>
                    <a:gd name="T63" fmla="*/ 76 h 6"/>
                    <a:gd name="T64" fmla="*/ 15 w 6"/>
                    <a:gd name="T65" fmla="*/ 76 h 6"/>
                    <a:gd name="T66" fmla="*/ 30 w 6"/>
                    <a:gd name="T67" fmla="*/ 76 h 6"/>
                    <a:gd name="T68" fmla="*/ 45 w 6"/>
                    <a:gd name="T69" fmla="*/ 76 h 6"/>
                    <a:gd name="T70" fmla="*/ 30 w 6"/>
                    <a:gd name="T71" fmla="*/ 46 h 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  <a:gd name="T78" fmla="*/ 0 60000 65536"/>
                    <a:gd name="T79" fmla="*/ 0 60000 65536"/>
                    <a:gd name="T80" fmla="*/ 0 60000 65536"/>
                    <a:gd name="T81" fmla="*/ 0 60000 65536"/>
                    <a:gd name="T82" fmla="*/ 0 60000 65536"/>
                    <a:gd name="T83" fmla="*/ 0 60000 65536"/>
                    <a:gd name="T84" fmla="*/ 0 60000 65536"/>
                    <a:gd name="T85" fmla="*/ 0 60000 65536"/>
                    <a:gd name="T86" fmla="*/ 0 60000 65536"/>
                    <a:gd name="T87" fmla="*/ 0 60000 65536"/>
                    <a:gd name="T88" fmla="*/ 0 60000 65536"/>
                    <a:gd name="T89" fmla="*/ 0 60000 65536"/>
                    <a:gd name="T90" fmla="*/ 0 60000 65536"/>
                    <a:gd name="T91" fmla="*/ 0 60000 65536"/>
                    <a:gd name="T92" fmla="*/ 0 60000 65536"/>
                    <a:gd name="T93" fmla="*/ 0 60000 65536"/>
                    <a:gd name="T94" fmla="*/ 0 60000 65536"/>
                    <a:gd name="T95" fmla="*/ 0 60000 65536"/>
                    <a:gd name="T96" fmla="*/ 0 60000 65536"/>
                    <a:gd name="T97" fmla="*/ 0 60000 65536"/>
                    <a:gd name="T98" fmla="*/ 0 60000 65536"/>
                    <a:gd name="T99" fmla="*/ 0 60000 65536"/>
                    <a:gd name="T100" fmla="*/ 0 60000 65536"/>
                    <a:gd name="T101" fmla="*/ 0 60000 65536"/>
                    <a:gd name="T102" fmla="*/ 0 60000 65536"/>
                    <a:gd name="T103" fmla="*/ 0 60000 65536"/>
                    <a:gd name="T104" fmla="*/ 0 60000 65536"/>
                    <a:gd name="T105" fmla="*/ 0 60000 65536"/>
                    <a:gd name="T106" fmla="*/ 0 60000 65536"/>
                    <a:gd name="T107" fmla="*/ 0 60000 65536"/>
                  </a:gdLst>
                  <a:ahLst/>
                  <a:cxnLst>
                    <a:cxn ang="T72">
                      <a:pos x="T0" y="T1"/>
                    </a:cxn>
                    <a:cxn ang="T73">
                      <a:pos x="T2" y="T3"/>
                    </a:cxn>
                    <a:cxn ang="T74">
                      <a:pos x="T4" y="T5"/>
                    </a:cxn>
                    <a:cxn ang="T75">
                      <a:pos x="T6" y="T7"/>
                    </a:cxn>
                    <a:cxn ang="T76">
                      <a:pos x="T8" y="T9"/>
                    </a:cxn>
                    <a:cxn ang="T77">
                      <a:pos x="T10" y="T11"/>
                    </a:cxn>
                    <a:cxn ang="T78">
                      <a:pos x="T12" y="T13"/>
                    </a:cxn>
                    <a:cxn ang="T79">
                      <a:pos x="T14" y="T15"/>
                    </a:cxn>
                    <a:cxn ang="T80">
                      <a:pos x="T16" y="T17"/>
                    </a:cxn>
                    <a:cxn ang="T81">
                      <a:pos x="T18" y="T19"/>
                    </a:cxn>
                    <a:cxn ang="T82">
                      <a:pos x="T20" y="T21"/>
                    </a:cxn>
                    <a:cxn ang="T83">
                      <a:pos x="T22" y="T23"/>
                    </a:cxn>
                    <a:cxn ang="T84">
                      <a:pos x="T24" y="T25"/>
                    </a:cxn>
                    <a:cxn ang="T85">
                      <a:pos x="T26" y="T27"/>
                    </a:cxn>
                    <a:cxn ang="T86">
                      <a:pos x="T28" y="T29"/>
                    </a:cxn>
                    <a:cxn ang="T87">
                      <a:pos x="T30" y="T31"/>
                    </a:cxn>
                    <a:cxn ang="T88">
                      <a:pos x="T32" y="T33"/>
                    </a:cxn>
                    <a:cxn ang="T89">
                      <a:pos x="T34" y="T35"/>
                    </a:cxn>
                    <a:cxn ang="T90">
                      <a:pos x="T36" y="T37"/>
                    </a:cxn>
                    <a:cxn ang="T91">
                      <a:pos x="T38" y="T39"/>
                    </a:cxn>
                    <a:cxn ang="T92">
                      <a:pos x="T40" y="T41"/>
                    </a:cxn>
                    <a:cxn ang="T93">
                      <a:pos x="T42" y="T43"/>
                    </a:cxn>
                    <a:cxn ang="T94">
                      <a:pos x="T44" y="T45"/>
                    </a:cxn>
                    <a:cxn ang="T95">
                      <a:pos x="T46" y="T47"/>
                    </a:cxn>
                    <a:cxn ang="T96">
                      <a:pos x="T48" y="T49"/>
                    </a:cxn>
                    <a:cxn ang="T97">
                      <a:pos x="T50" y="T51"/>
                    </a:cxn>
                    <a:cxn ang="T98">
                      <a:pos x="T52" y="T53"/>
                    </a:cxn>
                    <a:cxn ang="T99">
                      <a:pos x="T54" y="T55"/>
                    </a:cxn>
                    <a:cxn ang="T100">
                      <a:pos x="T56" y="T57"/>
                    </a:cxn>
                    <a:cxn ang="T101">
                      <a:pos x="T58" y="T59"/>
                    </a:cxn>
                    <a:cxn ang="T102">
                      <a:pos x="T60" y="T61"/>
                    </a:cxn>
                    <a:cxn ang="T103">
                      <a:pos x="T62" y="T63"/>
                    </a:cxn>
                    <a:cxn ang="T104">
                      <a:pos x="T64" y="T65"/>
                    </a:cxn>
                    <a:cxn ang="T105">
                      <a:pos x="T66" y="T67"/>
                    </a:cxn>
                    <a:cxn ang="T106">
                      <a:pos x="T68" y="T69"/>
                    </a:cxn>
                    <a:cxn ang="T107">
                      <a:pos x="T70" y="T71"/>
                    </a:cxn>
                  </a:cxnLst>
                  <a:rect l="0" t="0" r="r" b="b"/>
                  <a:pathLst>
                    <a:path w="6" h="6">
                      <a:moveTo>
                        <a:pt x="4" y="3"/>
                      </a:moveTo>
                      <a:cubicBezTo>
                        <a:pt x="4" y="4"/>
                        <a:pt x="4" y="4"/>
                        <a:pt x="4" y="4"/>
                      </a:cubicBezTo>
                      <a:cubicBezTo>
                        <a:pt x="4" y="5"/>
                        <a:pt x="4" y="5"/>
                        <a:pt x="4" y="5"/>
                      </a:cubicBezTo>
                      <a:cubicBezTo>
                        <a:pt x="4" y="6"/>
                        <a:pt x="4" y="6"/>
                        <a:pt x="3" y="6"/>
                      </a:cubicBezTo>
                      <a:cubicBezTo>
                        <a:pt x="3" y="6"/>
                        <a:pt x="2" y="6"/>
                        <a:pt x="1" y="5"/>
                      </a:cubicBezTo>
                      <a:cubicBezTo>
                        <a:pt x="1" y="5"/>
                        <a:pt x="0" y="5"/>
                        <a:pt x="0" y="4"/>
                      </a:cubicBezTo>
                      <a:cubicBezTo>
                        <a:pt x="0" y="4"/>
                        <a:pt x="0" y="4"/>
                        <a:pt x="0" y="3"/>
                      </a:cubicBezTo>
                      <a:cubicBezTo>
                        <a:pt x="0" y="3"/>
                        <a:pt x="0" y="3"/>
                        <a:pt x="0" y="3"/>
                      </a:cubicBezTo>
                      <a:cubicBezTo>
                        <a:pt x="1" y="3"/>
                        <a:pt x="1" y="3"/>
                        <a:pt x="2" y="3"/>
                      </a:cubicBezTo>
                      <a:cubicBezTo>
                        <a:pt x="1" y="2"/>
                        <a:pt x="1" y="2"/>
                        <a:pt x="1" y="1"/>
                      </a:cubicBezTo>
                      <a:cubicBezTo>
                        <a:pt x="1" y="1"/>
                        <a:pt x="1" y="1"/>
                        <a:pt x="1" y="1"/>
                      </a:cubicBezTo>
                      <a:cubicBezTo>
                        <a:pt x="1" y="0"/>
                        <a:pt x="2" y="0"/>
                        <a:pt x="2" y="0"/>
                      </a:cubicBezTo>
                      <a:cubicBezTo>
                        <a:pt x="3" y="0"/>
                        <a:pt x="3" y="0"/>
                        <a:pt x="4" y="0"/>
                      </a:cubicBezTo>
                      <a:cubicBezTo>
                        <a:pt x="5" y="1"/>
                        <a:pt x="5" y="1"/>
                        <a:pt x="5" y="2"/>
                      </a:cubicBezTo>
                      <a:cubicBezTo>
                        <a:pt x="5" y="2"/>
                        <a:pt x="6" y="2"/>
                        <a:pt x="5" y="3"/>
                      </a:cubicBezTo>
                      <a:cubicBezTo>
                        <a:pt x="5" y="3"/>
                        <a:pt x="5" y="3"/>
                        <a:pt x="5" y="3"/>
                      </a:cubicBezTo>
                      <a:cubicBezTo>
                        <a:pt x="5" y="3"/>
                        <a:pt x="4" y="3"/>
                        <a:pt x="4" y="3"/>
                      </a:cubicBezTo>
                      <a:close/>
                      <a:moveTo>
                        <a:pt x="3" y="3"/>
                      </a:moveTo>
                      <a:cubicBezTo>
                        <a:pt x="4" y="3"/>
                        <a:pt x="4" y="3"/>
                        <a:pt x="4" y="2"/>
                      </a:cubicBezTo>
                      <a:cubicBezTo>
                        <a:pt x="4" y="2"/>
                        <a:pt x="4" y="2"/>
                        <a:pt x="4" y="2"/>
                      </a:cubicBezTo>
                      <a:cubicBezTo>
                        <a:pt x="4" y="2"/>
                        <a:pt x="4" y="1"/>
                        <a:pt x="4" y="1"/>
                      </a:cubicBezTo>
                      <a:cubicBezTo>
                        <a:pt x="4" y="1"/>
                        <a:pt x="4" y="1"/>
                        <a:pt x="4" y="1"/>
                      </a:cubicBezTo>
                      <a:cubicBezTo>
                        <a:pt x="4" y="1"/>
                        <a:pt x="3" y="1"/>
                        <a:pt x="3" y="1"/>
                      </a:cubicBezTo>
                      <a:cubicBezTo>
                        <a:pt x="3" y="1"/>
                        <a:pt x="3" y="1"/>
                        <a:pt x="3" y="1"/>
                      </a:cubicBezTo>
                      <a:cubicBezTo>
                        <a:pt x="3" y="1"/>
                        <a:pt x="3" y="1"/>
                        <a:pt x="3" y="2"/>
                      </a:cubicBezTo>
                      <a:cubicBezTo>
                        <a:pt x="3" y="2"/>
                        <a:pt x="3" y="2"/>
                        <a:pt x="3" y="3"/>
                      </a:cubicBezTo>
                      <a:close/>
                      <a:moveTo>
                        <a:pt x="2" y="3"/>
                      </a:moveTo>
                      <a:cubicBezTo>
                        <a:pt x="2" y="3"/>
                        <a:pt x="2" y="3"/>
                        <a:pt x="2" y="3"/>
                      </a:cubicBezTo>
                      <a:cubicBezTo>
                        <a:pt x="2" y="3"/>
                        <a:pt x="1" y="3"/>
                        <a:pt x="1" y="3"/>
                      </a:cubicBezTo>
                      <a:cubicBezTo>
                        <a:pt x="1" y="3"/>
                        <a:pt x="1" y="4"/>
                        <a:pt x="1" y="4"/>
                      </a:cubicBezTo>
                      <a:cubicBezTo>
                        <a:pt x="1" y="4"/>
                        <a:pt x="1" y="4"/>
                        <a:pt x="1" y="4"/>
                      </a:cubicBezTo>
                      <a:cubicBezTo>
                        <a:pt x="1" y="5"/>
                        <a:pt x="1" y="5"/>
                        <a:pt x="1" y="5"/>
                      </a:cubicBezTo>
                      <a:cubicBezTo>
                        <a:pt x="1" y="5"/>
                        <a:pt x="1" y="5"/>
                        <a:pt x="1" y="5"/>
                      </a:cubicBezTo>
                      <a:cubicBezTo>
                        <a:pt x="2" y="5"/>
                        <a:pt x="2" y="5"/>
                        <a:pt x="2" y="5"/>
                      </a:cubicBezTo>
                      <a:cubicBezTo>
                        <a:pt x="2" y="5"/>
                        <a:pt x="3" y="5"/>
                        <a:pt x="3" y="5"/>
                      </a:cubicBezTo>
                      <a:cubicBezTo>
                        <a:pt x="3" y="5"/>
                        <a:pt x="3" y="4"/>
                        <a:pt x="2" y="3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30" name="AutoShape 286"/>
                <xdr:cNvSpPr>
                  <a:spLocks noChangeAspect="1"/>
                </xdr:cNvSpPr>
              </xdr:nvSpPr>
              <xdr:spPr bwMode="auto">
                <a:xfrm>
                  <a:off x="6615" y="4915"/>
                  <a:ext cx="90" cy="75"/>
                </a:xfrm>
                <a:custGeom>
                  <a:avLst/>
                  <a:gdLst>
                    <a:gd name="T0" fmla="*/ 0 w 6"/>
                    <a:gd name="T1" fmla="*/ 60 h 5"/>
                    <a:gd name="T2" fmla="*/ 0 w 6"/>
                    <a:gd name="T3" fmla="*/ 60 h 5"/>
                    <a:gd name="T4" fmla="*/ 30 w 6"/>
                    <a:gd name="T5" fmla="*/ 60 h 5"/>
                    <a:gd name="T6" fmla="*/ 45 w 6"/>
                    <a:gd name="T7" fmla="*/ 60 h 5"/>
                    <a:gd name="T8" fmla="*/ 60 w 6"/>
                    <a:gd name="T9" fmla="*/ 45 h 5"/>
                    <a:gd name="T10" fmla="*/ 45 w 6"/>
                    <a:gd name="T11" fmla="*/ 45 h 5"/>
                    <a:gd name="T12" fmla="*/ 45 w 6"/>
                    <a:gd name="T13" fmla="*/ 45 h 5"/>
                    <a:gd name="T14" fmla="*/ 30 w 6"/>
                    <a:gd name="T15" fmla="*/ 30 h 5"/>
                    <a:gd name="T16" fmla="*/ 30 w 6"/>
                    <a:gd name="T17" fmla="*/ 15 h 5"/>
                    <a:gd name="T18" fmla="*/ 45 w 6"/>
                    <a:gd name="T19" fmla="*/ 0 h 5"/>
                    <a:gd name="T20" fmla="*/ 60 w 6"/>
                    <a:gd name="T21" fmla="*/ 0 h 5"/>
                    <a:gd name="T22" fmla="*/ 75 w 6"/>
                    <a:gd name="T23" fmla="*/ 0 h 5"/>
                    <a:gd name="T24" fmla="*/ 90 w 6"/>
                    <a:gd name="T25" fmla="*/ 15 h 5"/>
                    <a:gd name="T26" fmla="*/ 90 w 6"/>
                    <a:gd name="T27" fmla="*/ 30 h 5"/>
                    <a:gd name="T28" fmla="*/ 90 w 6"/>
                    <a:gd name="T29" fmla="*/ 45 h 5"/>
                    <a:gd name="T30" fmla="*/ 75 w 6"/>
                    <a:gd name="T31" fmla="*/ 60 h 5"/>
                    <a:gd name="T32" fmla="*/ 45 w 6"/>
                    <a:gd name="T33" fmla="*/ 75 h 5"/>
                    <a:gd name="T34" fmla="*/ 0 w 6"/>
                    <a:gd name="T35" fmla="*/ 60 h 5"/>
                    <a:gd name="T36" fmla="*/ 60 w 6"/>
                    <a:gd name="T37" fmla="*/ 45 h 5"/>
                    <a:gd name="T38" fmla="*/ 75 w 6"/>
                    <a:gd name="T39" fmla="*/ 30 h 5"/>
                    <a:gd name="T40" fmla="*/ 75 w 6"/>
                    <a:gd name="T41" fmla="*/ 15 h 5"/>
                    <a:gd name="T42" fmla="*/ 75 w 6"/>
                    <a:gd name="T43" fmla="*/ 0 h 5"/>
                    <a:gd name="T44" fmla="*/ 75 w 6"/>
                    <a:gd name="T45" fmla="*/ 0 h 5"/>
                    <a:gd name="T46" fmla="*/ 60 w 6"/>
                    <a:gd name="T47" fmla="*/ 0 h 5"/>
                    <a:gd name="T48" fmla="*/ 60 w 6"/>
                    <a:gd name="T49" fmla="*/ 15 h 5"/>
                    <a:gd name="T50" fmla="*/ 45 w 6"/>
                    <a:gd name="T51" fmla="*/ 30 h 5"/>
                    <a:gd name="T52" fmla="*/ 60 w 6"/>
                    <a:gd name="T53" fmla="*/ 45 h 5"/>
                    <a:gd name="T54" fmla="*/ 60 w 6"/>
                    <a:gd name="T55" fmla="*/ 45 h 5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  <a:gd name="T78" fmla="*/ 0 60000 65536"/>
                    <a:gd name="T79" fmla="*/ 0 60000 65536"/>
                    <a:gd name="T80" fmla="*/ 0 60000 65536"/>
                    <a:gd name="T81" fmla="*/ 0 60000 65536"/>
                    <a:gd name="T82" fmla="*/ 0 60000 65536"/>
                    <a:gd name="T83" fmla="*/ 0 60000 65536"/>
                  </a:gdLst>
                  <a:ahLst/>
                  <a:cxnLst>
                    <a:cxn ang="T56">
                      <a:pos x="T0" y="T1"/>
                    </a:cxn>
                    <a:cxn ang="T57">
                      <a:pos x="T2" y="T3"/>
                    </a:cxn>
                    <a:cxn ang="T58">
                      <a:pos x="T4" y="T5"/>
                    </a:cxn>
                    <a:cxn ang="T59">
                      <a:pos x="T6" y="T7"/>
                    </a:cxn>
                    <a:cxn ang="T60">
                      <a:pos x="T8" y="T9"/>
                    </a:cxn>
                    <a:cxn ang="T61">
                      <a:pos x="T10" y="T11"/>
                    </a:cxn>
                    <a:cxn ang="T62">
                      <a:pos x="T12" y="T13"/>
                    </a:cxn>
                    <a:cxn ang="T63">
                      <a:pos x="T14" y="T15"/>
                    </a:cxn>
                    <a:cxn ang="T64">
                      <a:pos x="T16" y="T17"/>
                    </a:cxn>
                    <a:cxn ang="T65">
                      <a:pos x="T18" y="T19"/>
                    </a:cxn>
                    <a:cxn ang="T66">
                      <a:pos x="T20" y="T21"/>
                    </a:cxn>
                    <a:cxn ang="T67">
                      <a:pos x="T22" y="T23"/>
                    </a:cxn>
                    <a:cxn ang="T68">
                      <a:pos x="T24" y="T25"/>
                    </a:cxn>
                    <a:cxn ang="T69">
                      <a:pos x="T26" y="T27"/>
                    </a:cxn>
                    <a:cxn ang="T70">
                      <a:pos x="T28" y="T29"/>
                    </a:cxn>
                    <a:cxn ang="T71">
                      <a:pos x="T30" y="T31"/>
                    </a:cxn>
                    <a:cxn ang="T72">
                      <a:pos x="T32" y="T33"/>
                    </a:cxn>
                    <a:cxn ang="T73">
                      <a:pos x="T34" y="T35"/>
                    </a:cxn>
                    <a:cxn ang="T74">
                      <a:pos x="T36" y="T37"/>
                    </a:cxn>
                    <a:cxn ang="T75">
                      <a:pos x="T38" y="T39"/>
                    </a:cxn>
                    <a:cxn ang="T76">
                      <a:pos x="T40" y="T41"/>
                    </a:cxn>
                    <a:cxn ang="T77">
                      <a:pos x="T42" y="T43"/>
                    </a:cxn>
                    <a:cxn ang="T78">
                      <a:pos x="T44" y="T45"/>
                    </a:cxn>
                    <a:cxn ang="T79">
                      <a:pos x="T46" y="T47"/>
                    </a:cxn>
                    <a:cxn ang="T80">
                      <a:pos x="T48" y="T49"/>
                    </a:cxn>
                    <a:cxn ang="T81">
                      <a:pos x="T50" y="T51"/>
                    </a:cxn>
                    <a:cxn ang="T82">
                      <a:pos x="T52" y="T53"/>
                    </a:cxn>
                    <a:cxn ang="T83">
                      <a:pos x="T54" y="T55"/>
                    </a:cxn>
                  </a:cxnLst>
                  <a:rect l="0" t="0" r="r" b="b"/>
                  <a:pathLst>
                    <a:path w="6" h="5">
                      <a:moveTo>
                        <a:pt x="0" y="4"/>
                      </a:moveTo>
                      <a:cubicBezTo>
                        <a:pt x="0" y="4"/>
                        <a:pt x="0" y="4"/>
                        <a:pt x="0" y="4"/>
                      </a:cubicBezTo>
                      <a:cubicBezTo>
                        <a:pt x="1" y="4"/>
                        <a:pt x="1" y="4"/>
                        <a:pt x="2" y="4"/>
                      </a:cubicBezTo>
                      <a:cubicBezTo>
                        <a:pt x="2" y="4"/>
                        <a:pt x="3" y="4"/>
                        <a:pt x="3" y="4"/>
                      </a:cubicBezTo>
                      <a:cubicBezTo>
                        <a:pt x="3" y="4"/>
                        <a:pt x="4" y="4"/>
                        <a:pt x="4" y="3"/>
                      </a:cubicBezTo>
                      <a:cubicBezTo>
                        <a:pt x="4" y="3"/>
                        <a:pt x="4" y="3"/>
                        <a:pt x="3" y="3"/>
                      </a:cubicBezTo>
                      <a:cubicBezTo>
                        <a:pt x="3" y="3"/>
                        <a:pt x="3" y="3"/>
                        <a:pt x="3" y="3"/>
                      </a:cubicBezTo>
                      <a:cubicBezTo>
                        <a:pt x="2" y="3"/>
                        <a:pt x="2" y="2"/>
                        <a:pt x="2" y="2"/>
                      </a:cubicBezTo>
                      <a:cubicBezTo>
                        <a:pt x="2" y="2"/>
                        <a:pt x="2" y="1"/>
                        <a:pt x="2" y="1"/>
                      </a:cubicBezTo>
                      <a:cubicBezTo>
                        <a:pt x="2" y="0"/>
                        <a:pt x="2" y="0"/>
                        <a:pt x="3" y="0"/>
                      </a:cubicBezTo>
                      <a:cubicBezTo>
                        <a:pt x="3" y="0"/>
                        <a:pt x="3" y="0"/>
                        <a:pt x="4" y="0"/>
                      </a:cubicBezTo>
                      <a:cubicBezTo>
                        <a:pt x="4" y="0"/>
                        <a:pt x="5" y="0"/>
                        <a:pt x="5" y="0"/>
                      </a:cubicBezTo>
                      <a:cubicBezTo>
                        <a:pt x="5" y="0"/>
                        <a:pt x="6" y="0"/>
                        <a:pt x="6" y="1"/>
                      </a:cubicBezTo>
                      <a:cubicBezTo>
                        <a:pt x="6" y="1"/>
                        <a:pt x="6" y="1"/>
                        <a:pt x="6" y="2"/>
                      </a:cubicBezTo>
                      <a:cubicBezTo>
                        <a:pt x="6" y="2"/>
                        <a:pt x="6" y="3"/>
                        <a:pt x="6" y="3"/>
                      </a:cubicBezTo>
                      <a:cubicBezTo>
                        <a:pt x="6" y="4"/>
                        <a:pt x="5" y="4"/>
                        <a:pt x="5" y="4"/>
                      </a:cubicBezTo>
                      <a:cubicBezTo>
                        <a:pt x="4" y="5"/>
                        <a:pt x="4" y="5"/>
                        <a:pt x="3" y="5"/>
                      </a:cubicBezTo>
                      <a:cubicBezTo>
                        <a:pt x="2" y="5"/>
                        <a:pt x="1" y="4"/>
                        <a:pt x="0" y="4"/>
                      </a:cubicBezTo>
                      <a:close/>
                      <a:moveTo>
                        <a:pt x="4" y="3"/>
                      </a:moveTo>
                      <a:cubicBezTo>
                        <a:pt x="4" y="3"/>
                        <a:pt x="5" y="3"/>
                        <a:pt x="5" y="2"/>
                      </a:cubicBezTo>
                      <a:cubicBezTo>
                        <a:pt x="5" y="2"/>
                        <a:pt x="5" y="1"/>
                        <a:pt x="5" y="1"/>
                      </a:cubicBezTo>
                      <a:cubicBezTo>
                        <a:pt x="5" y="1"/>
                        <a:pt x="5" y="1"/>
                        <a:pt x="5" y="0"/>
                      </a:cubicBezTo>
                      <a:cubicBezTo>
                        <a:pt x="5" y="0"/>
                        <a:pt x="5" y="0"/>
                        <a:pt x="5" y="0"/>
                      </a:cubicBezTo>
                      <a:cubicBezTo>
                        <a:pt x="4" y="0"/>
                        <a:pt x="4" y="0"/>
                        <a:pt x="4" y="0"/>
                      </a:cubicBezTo>
                      <a:cubicBezTo>
                        <a:pt x="4" y="0"/>
                        <a:pt x="4" y="0"/>
                        <a:pt x="4" y="1"/>
                      </a:cubicBezTo>
                      <a:cubicBezTo>
                        <a:pt x="3" y="1"/>
                        <a:pt x="3" y="2"/>
                        <a:pt x="3" y="2"/>
                      </a:cubicBezTo>
                      <a:cubicBezTo>
                        <a:pt x="3" y="3"/>
                        <a:pt x="3" y="3"/>
                        <a:pt x="4" y="3"/>
                      </a:cubicBezTo>
                      <a:cubicBezTo>
                        <a:pt x="4" y="3"/>
                        <a:pt x="4" y="3"/>
                        <a:pt x="4" y="3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  <xdr:sp macro="" textlink="">
              <xdr:nvSpPr>
                <xdr:cNvPr id="231" name="AutoShape 287"/>
                <xdr:cNvSpPr>
                  <a:spLocks noChangeAspect="1"/>
                </xdr:cNvSpPr>
              </xdr:nvSpPr>
              <xdr:spPr bwMode="auto">
                <a:xfrm>
                  <a:off x="6705" y="4960"/>
                  <a:ext cx="90" cy="75"/>
                </a:xfrm>
                <a:custGeom>
                  <a:avLst/>
                  <a:gdLst>
                    <a:gd name="T0" fmla="*/ 90 w 6"/>
                    <a:gd name="T1" fmla="*/ 15 h 5"/>
                    <a:gd name="T2" fmla="*/ 90 w 6"/>
                    <a:gd name="T3" fmla="*/ 15 h 5"/>
                    <a:gd name="T4" fmla="*/ 75 w 6"/>
                    <a:gd name="T5" fmla="*/ 0 h 5"/>
                    <a:gd name="T6" fmla="*/ 45 w 6"/>
                    <a:gd name="T7" fmla="*/ 15 h 5"/>
                    <a:gd name="T8" fmla="*/ 30 w 6"/>
                    <a:gd name="T9" fmla="*/ 15 h 5"/>
                    <a:gd name="T10" fmla="*/ 45 w 6"/>
                    <a:gd name="T11" fmla="*/ 15 h 5"/>
                    <a:gd name="T12" fmla="*/ 60 w 6"/>
                    <a:gd name="T13" fmla="*/ 30 h 5"/>
                    <a:gd name="T14" fmla="*/ 75 w 6"/>
                    <a:gd name="T15" fmla="*/ 45 h 5"/>
                    <a:gd name="T16" fmla="*/ 75 w 6"/>
                    <a:gd name="T17" fmla="*/ 60 h 5"/>
                    <a:gd name="T18" fmla="*/ 60 w 6"/>
                    <a:gd name="T19" fmla="*/ 75 h 5"/>
                    <a:gd name="T20" fmla="*/ 45 w 6"/>
                    <a:gd name="T21" fmla="*/ 75 h 5"/>
                    <a:gd name="T22" fmla="*/ 30 w 6"/>
                    <a:gd name="T23" fmla="*/ 75 h 5"/>
                    <a:gd name="T24" fmla="*/ 15 w 6"/>
                    <a:gd name="T25" fmla="*/ 60 h 5"/>
                    <a:gd name="T26" fmla="*/ 0 w 6"/>
                    <a:gd name="T27" fmla="*/ 45 h 5"/>
                    <a:gd name="T28" fmla="*/ 0 w 6"/>
                    <a:gd name="T29" fmla="*/ 30 h 5"/>
                    <a:gd name="T30" fmla="*/ 30 w 6"/>
                    <a:gd name="T31" fmla="*/ 0 h 5"/>
                    <a:gd name="T32" fmla="*/ 60 w 6"/>
                    <a:gd name="T33" fmla="*/ 0 h 5"/>
                    <a:gd name="T34" fmla="*/ 90 w 6"/>
                    <a:gd name="T35" fmla="*/ 15 h 5"/>
                    <a:gd name="T36" fmla="*/ 30 w 6"/>
                    <a:gd name="T37" fmla="*/ 30 h 5"/>
                    <a:gd name="T38" fmla="*/ 30 w 6"/>
                    <a:gd name="T39" fmla="*/ 30 h 5"/>
                    <a:gd name="T40" fmla="*/ 15 w 6"/>
                    <a:gd name="T41" fmla="*/ 45 h 5"/>
                    <a:gd name="T42" fmla="*/ 30 w 6"/>
                    <a:gd name="T43" fmla="*/ 60 h 5"/>
                    <a:gd name="T44" fmla="*/ 30 w 6"/>
                    <a:gd name="T45" fmla="*/ 60 h 5"/>
                    <a:gd name="T46" fmla="*/ 30 w 6"/>
                    <a:gd name="T47" fmla="*/ 60 h 5"/>
                    <a:gd name="T48" fmla="*/ 45 w 6"/>
                    <a:gd name="T49" fmla="*/ 60 h 5"/>
                    <a:gd name="T50" fmla="*/ 45 w 6"/>
                    <a:gd name="T51" fmla="*/ 30 h 5"/>
                    <a:gd name="T52" fmla="*/ 45 w 6"/>
                    <a:gd name="T53" fmla="*/ 30 h 5"/>
                    <a:gd name="T54" fmla="*/ 30 w 6"/>
                    <a:gd name="T55" fmla="*/ 30 h 5"/>
                    <a:gd name="T56" fmla="*/ 0 60000 65536"/>
                    <a:gd name="T57" fmla="*/ 0 60000 65536"/>
                    <a:gd name="T58" fmla="*/ 0 60000 65536"/>
                    <a:gd name="T59" fmla="*/ 0 60000 65536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  <a:gd name="T78" fmla="*/ 0 60000 65536"/>
                    <a:gd name="T79" fmla="*/ 0 60000 65536"/>
                    <a:gd name="T80" fmla="*/ 0 60000 65536"/>
                    <a:gd name="T81" fmla="*/ 0 60000 65536"/>
                    <a:gd name="T82" fmla="*/ 0 60000 65536"/>
                    <a:gd name="T83" fmla="*/ 0 60000 65536"/>
                  </a:gdLst>
                  <a:ahLst/>
                  <a:cxnLst>
                    <a:cxn ang="T56">
                      <a:pos x="T0" y="T1"/>
                    </a:cxn>
                    <a:cxn ang="T57">
                      <a:pos x="T2" y="T3"/>
                    </a:cxn>
                    <a:cxn ang="T58">
                      <a:pos x="T4" y="T5"/>
                    </a:cxn>
                    <a:cxn ang="T59">
                      <a:pos x="T6" y="T7"/>
                    </a:cxn>
                    <a:cxn ang="T60">
                      <a:pos x="T8" y="T9"/>
                    </a:cxn>
                    <a:cxn ang="T61">
                      <a:pos x="T10" y="T11"/>
                    </a:cxn>
                    <a:cxn ang="T62">
                      <a:pos x="T12" y="T13"/>
                    </a:cxn>
                    <a:cxn ang="T63">
                      <a:pos x="T14" y="T15"/>
                    </a:cxn>
                    <a:cxn ang="T64">
                      <a:pos x="T16" y="T17"/>
                    </a:cxn>
                    <a:cxn ang="T65">
                      <a:pos x="T18" y="T19"/>
                    </a:cxn>
                    <a:cxn ang="T66">
                      <a:pos x="T20" y="T21"/>
                    </a:cxn>
                    <a:cxn ang="T67">
                      <a:pos x="T22" y="T23"/>
                    </a:cxn>
                    <a:cxn ang="T68">
                      <a:pos x="T24" y="T25"/>
                    </a:cxn>
                    <a:cxn ang="T69">
                      <a:pos x="T26" y="T27"/>
                    </a:cxn>
                    <a:cxn ang="T70">
                      <a:pos x="T28" y="T29"/>
                    </a:cxn>
                    <a:cxn ang="T71">
                      <a:pos x="T30" y="T31"/>
                    </a:cxn>
                    <a:cxn ang="T72">
                      <a:pos x="T32" y="T33"/>
                    </a:cxn>
                    <a:cxn ang="T73">
                      <a:pos x="T34" y="T35"/>
                    </a:cxn>
                    <a:cxn ang="T74">
                      <a:pos x="T36" y="T37"/>
                    </a:cxn>
                    <a:cxn ang="T75">
                      <a:pos x="T38" y="T39"/>
                    </a:cxn>
                    <a:cxn ang="T76">
                      <a:pos x="T40" y="T41"/>
                    </a:cxn>
                    <a:cxn ang="T77">
                      <a:pos x="T42" y="T43"/>
                    </a:cxn>
                    <a:cxn ang="T78">
                      <a:pos x="T44" y="T45"/>
                    </a:cxn>
                    <a:cxn ang="T79">
                      <a:pos x="T46" y="T47"/>
                    </a:cxn>
                    <a:cxn ang="T80">
                      <a:pos x="T48" y="T49"/>
                    </a:cxn>
                    <a:cxn ang="T81">
                      <a:pos x="T50" y="T51"/>
                    </a:cxn>
                    <a:cxn ang="T82">
                      <a:pos x="T52" y="T53"/>
                    </a:cxn>
                    <a:cxn ang="T83">
                      <a:pos x="T54" y="T55"/>
                    </a:cxn>
                  </a:cxnLst>
                  <a:rect l="0" t="0" r="r" b="b"/>
                  <a:pathLst>
                    <a:path w="6" h="5">
                      <a:moveTo>
                        <a:pt x="6" y="1"/>
                      </a:moveTo>
                      <a:cubicBezTo>
                        <a:pt x="6" y="1"/>
                        <a:pt x="6" y="1"/>
                        <a:pt x="6" y="1"/>
                      </a:cubicBezTo>
                      <a:cubicBezTo>
                        <a:pt x="6" y="1"/>
                        <a:pt x="5" y="0"/>
                        <a:pt x="5" y="0"/>
                      </a:cubicBezTo>
                      <a:cubicBezTo>
                        <a:pt x="4" y="0"/>
                        <a:pt x="4" y="1"/>
                        <a:pt x="3" y="1"/>
                      </a:cubicBezTo>
                      <a:cubicBezTo>
                        <a:pt x="3" y="1"/>
                        <a:pt x="3" y="1"/>
                        <a:pt x="2" y="1"/>
                      </a:cubicBezTo>
                      <a:cubicBezTo>
                        <a:pt x="3" y="1"/>
                        <a:pt x="3" y="1"/>
                        <a:pt x="3" y="1"/>
                      </a:cubicBezTo>
                      <a:cubicBezTo>
                        <a:pt x="3" y="1"/>
                        <a:pt x="3" y="2"/>
                        <a:pt x="4" y="2"/>
                      </a:cubicBezTo>
                      <a:cubicBezTo>
                        <a:pt x="4" y="2"/>
                        <a:pt x="4" y="2"/>
                        <a:pt x="5" y="3"/>
                      </a:cubicBezTo>
                      <a:cubicBezTo>
                        <a:pt x="5" y="3"/>
                        <a:pt x="5" y="4"/>
                        <a:pt x="5" y="4"/>
                      </a:cubicBezTo>
                      <a:cubicBezTo>
                        <a:pt x="4" y="4"/>
                        <a:pt x="4" y="5"/>
                        <a:pt x="4" y="5"/>
                      </a:cubicBezTo>
                      <a:cubicBezTo>
                        <a:pt x="4" y="5"/>
                        <a:pt x="3" y="5"/>
                        <a:pt x="3" y="5"/>
                      </a:cubicBezTo>
                      <a:cubicBezTo>
                        <a:pt x="2" y="5"/>
                        <a:pt x="2" y="5"/>
                        <a:pt x="2" y="5"/>
                      </a:cubicBezTo>
                      <a:cubicBezTo>
                        <a:pt x="1" y="4"/>
                        <a:pt x="1" y="4"/>
                        <a:pt x="1" y="4"/>
                      </a:cubicBezTo>
                      <a:cubicBezTo>
                        <a:pt x="0" y="3"/>
                        <a:pt x="0" y="3"/>
                        <a:pt x="0" y="3"/>
                      </a:cubicBezTo>
                      <a:cubicBezTo>
                        <a:pt x="0" y="2"/>
                        <a:pt x="0" y="2"/>
                        <a:pt x="0" y="2"/>
                      </a:cubicBezTo>
                      <a:cubicBezTo>
                        <a:pt x="1" y="1"/>
                        <a:pt x="1" y="1"/>
                        <a:pt x="2" y="0"/>
                      </a:cubicBezTo>
                      <a:cubicBezTo>
                        <a:pt x="2" y="0"/>
                        <a:pt x="3" y="0"/>
                        <a:pt x="4" y="0"/>
                      </a:cubicBezTo>
                      <a:cubicBezTo>
                        <a:pt x="5" y="0"/>
                        <a:pt x="5" y="0"/>
                        <a:pt x="6" y="1"/>
                      </a:cubicBezTo>
                      <a:close/>
                      <a:moveTo>
                        <a:pt x="2" y="2"/>
                      </a:moveTo>
                      <a:cubicBezTo>
                        <a:pt x="2" y="2"/>
                        <a:pt x="2" y="2"/>
                        <a:pt x="2" y="2"/>
                      </a:cubicBezTo>
                      <a:cubicBezTo>
                        <a:pt x="2" y="3"/>
                        <a:pt x="2" y="3"/>
                        <a:pt x="1" y="3"/>
                      </a:cubicBezTo>
                      <a:cubicBezTo>
                        <a:pt x="1" y="4"/>
                        <a:pt x="1" y="4"/>
                        <a:pt x="2" y="4"/>
                      </a:cubicBezTo>
                      <a:cubicBezTo>
                        <a:pt x="2" y="4"/>
                        <a:pt x="2" y="4"/>
                        <a:pt x="2" y="4"/>
                      </a:cubicBezTo>
                      <a:cubicBezTo>
                        <a:pt x="2" y="5"/>
                        <a:pt x="2" y="5"/>
                        <a:pt x="2" y="4"/>
                      </a:cubicBezTo>
                      <a:cubicBezTo>
                        <a:pt x="3" y="4"/>
                        <a:pt x="3" y="4"/>
                        <a:pt x="3" y="4"/>
                      </a:cubicBezTo>
                      <a:cubicBezTo>
                        <a:pt x="3" y="3"/>
                        <a:pt x="3" y="3"/>
                        <a:pt x="3" y="2"/>
                      </a:cubicBezTo>
                      <a:cubicBezTo>
                        <a:pt x="3" y="2"/>
                        <a:pt x="3" y="2"/>
                        <a:pt x="3" y="2"/>
                      </a:cubicBezTo>
                      <a:cubicBezTo>
                        <a:pt x="3" y="2"/>
                        <a:pt x="2" y="2"/>
                        <a:pt x="2" y="2"/>
                      </a:cubicBezTo>
                      <a:close/>
                    </a:path>
                  </a:pathLst>
                </a:custGeom>
                <a:solidFill>
                  <a:srgbClr val="FFCC00"/>
                </a:solidFill>
                <a:ln w="3175">
                  <a:solidFill>
                    <a:srgbClr val="FFCC00"/>
                  </a:solidFill>
                  <a:round/>
                  <a:headEnd/>
                  <a:tailEnd/>
                </a:ln>
              </xdr:spPr>
              <xdr:txBody>
                <a:bodyPr rot="0" vert="horz" wrap="square" lIns="91440" tIns="45720" rIns="91440" bIns="45720" anchor="t" anchorCtr="0" upright="1">
                  <a:noAutofit/>
                </a:bodyPr>
                <a:lstStyle/>
                <a:p>
                  <a:endParaRPr lang="pt-BR"/>
                </a:p>
              </xdr:txBody>
            </xdr:sp>
          </xdr:grpSp>
        </xdr:grpSp>
        <xdr:grpSp>
          <xdr:nvGrpSpPr>
            <xdr:cNvPr id="209" name="Group 288"/>
            <xdr:cNvGrpSpPr>
              <a:grpSpLocks noChangeAspect="1"/>
            </xdr:cNvGrpSpPr>
          </xdr:nvGrpSpPr>
          <xdr:grpSpPr bwMode="auto">
            <a:xfrm>
              <a:off x="5610" y="5065"/>
              <a:ext cx="1035" cy="180"/>
              <a:chOff x="5610" y="5065"/>
              <a:chExt cx="1035" cy="180"/>
            </a:xfrm>
          </xdr:grpSpPr>
          <xdr:sp macro="" textlink="">
            <xdr:nvSpPr>
              <xdr:cNvPr id="210" name="AutoShape 289"/>
              <xdr:cNvSpPr>
                <a:spLocks noChangeAspect="1"/>
              </xdr:cNvSpPr>
            </xdr:nvSpPr>
            <xdr:spPr bwMode="auto">
              <a:xfrm>
                <a:off x="5610" y="5080"/>
                <a:ext cx="135" cy="105"/>
              </a:xfrm>
              <a:custGeom>
                <a:avLst/>
                <a:gdLst>
                  <a:gd name="T0" fmla="*/ 120 w 9"/>
                  <a:gd name="T1" fmla="*/ 45 h 7"/>
                  <a:gd name="T2" fmla="*/ 105 w 9"/>
                  <a:gd name="T3" fmla="*/ 45 h 7"/>
                  <a:gd name="T4" fmla="*/ 75 w 9"/>
                  <a:gd name="T5" fmla="*/ 105 h 7"/>
                  <a:gd name="T6" fmla="*/ 60 w 9"/>
                  <a:gd name="T7" fmla="*/ 105 h 7"/>
                  <a:gd name="T8" fmla="*/ 105 w 9"/>
                  <a:gd name="T9" fmla="*/ 45 h 7"/>
                  <a:gd name="T10" fmla="*/ 75 w 9"/>
                  <a:gd name="T11" fmla="*/ 30 h 7"/>
                  <a:gd name="T12" fmla="*/ 0 w 9"/>
                  <a:gd name="T13" fmla="*/ 60 h 7"/>
                  <a:gd name="T14" fmla="*/ 0 w 9"/>
                  <a:gd name="T15" fmla="*/ 60 h 7"/>
                  <a:gd name="T16" fmla="*/ 75 w 9"/>
                  <a:gd name="T17" fmla="*/ 30 h 7"/>
                  <a:gd name="T18" fmla="*/ 60 w 9"/>
                  <a:gd name="T19" fmla="*/ 30 h 7"/>
                  <a:gd name="T20" fmla="*/ 60 w 9"/>
                  <a:gd name="T21" fmla="*/ 15 h 7"/>
                  <a:gd name="T22" fmla="*/ 75 w 9"/>
                  <a:gd name="T23" fmla="*/ 30 h 7"/>
                  <a:gd name="T24" fmla="*/ 135 w 9"/>
                  <a:gd name="T25" fmla="*/ 0 h 7"/>
                  <a:gd name="T26" fmla="*/ 135 w 9"/>
                  <a:gd name="T27" fmla="*/ 0 h 7"/>
                  <a:gd name="T28" fmla="*/ 105 w 9"/>
                  <a:gd name="T29" fmla="*/ 45 h 7"/>
                  <a:gd name="T30" fmla="*/ 120 w 9"/>
                  <a:gd name="T31" fmla="*/ 45 h 7"/>
                  <a:gd name="T32" fmla="*/ 105 w 9"/>
                  <a:gd name="T33" fmla="*/ 30 h 7"/>
                  <a:gd name="T34" fmla="*/ 120 w 9"/>
                  <a:gd name="T35" fmla="*/ 0 h 7"/>
                  <a:gd name="T36" fmla="*/ 75 w 9"/>
                  <a:gd name="T37" fmla="*/ 30 h 7"/>
                  <a:gd name="T38" fmla="*/ 105 w 9"/>
                  <a:gd name="T39" fmla="*/ 30 h 7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</a:gdLst>
                <a:ahLst/>
                <a:cxnLst>
                  <a:cxn ang="T40">
                    <a:pos x="T0" y="T1"/>
                  </a:cxn>
                  <a:cxn ang="T41">
                    <a:pos x="T2" y="T3"/>
                  </a:cxn>
                  <a:cxn ang="T42">
                    <a:pos x="T4" y="T5"/>
                  </a:cxn>
                  <a:cxn ang="T43">
                    <a:pos x="T6" y="T7"/>
                  </a:cxn>
                  <a:cxn ang="T44">
                    <a:pos x="T8" y="T9"/>
                  </a:cxn>
                  <a:cxn ang="T45">
                    <a:pos x="T10" y="T11"/>
                  </a:cxn>
                  <a:cxn ang="T46">
                    <a:pos x="T12" y="T13"/>
                  </a:cxn>
                  <a:cxn ang="T47">
                    <a:pos x="T14" y="T15"/>
                  </a:cxn>
                  <a:cxn ang="T48">
                    <a:pos x="T16" y="T17"/>
                  </a:cxn>
                  <a:cxn ang="T49">
                    <a:pos x="T18" y="T19"/>
                  </a:cxn>
                  <a:cxn ang="T50">
                    <a:pos x="T20" y="T21"/>
                  </a:cxn>
                  <a:cxn ang="T51">
                    <a:pos x="T22" y="T23"/>
                  </a:cxn>
                  <a:cxn ang="T52">
                    <a:pos x="T24" y="T25"/>
                  </a:cxn>
                  <a:cxn ang="T53">
                    <a:pos x="T26" y="T27"/>
                  </a:cxn>
                  <a:cxn ang="T54">
                    <a:pos x="T28" y="T29"/>
                  </a:cxn>
                  <a:cxn ang="T55">
                    <a:pos x="T30" y="T31"/>
                  </a:cxn>
                  <a:cxn ang="T56">
                    <a:pos x="T32" y="T33"/>
                  </a:cxn>
                  <a:cxn ang="T57">
                    <a:pos x="T34" y="T35"/>
                  </a:cxn>
                  <a:cxn ang="T58">
                    <a:pos x="T36" y="T37"/>
                  </a:cxn>
                  <a:cxn ang="T59">
                    <a:pos x="T38" y="T39"/>
                  </a:cxn>
                </a:cxnLst>
                <a:rect l="0" t="0" r="r" b="b"/>
                <a:pathLst>
                  <a:path w="9" h="7">
                    <a:moveTo>
                      <a:pt x="8" y="3"/>
                    </a:moveTo>
                    <a:lnTo>
                      <a:pt x="7" y="3"/>
                    </a:lnTo>
                    <a:lnTo>
                      <a:pt x="5" y="7"/>
                    </a:lnTo>
                    <a:lnTo>
                      <a:pt x="4" y="7"/>
                    </a:lnTo>
                    <a:lnTo>
                      <a:pt x="7" y="3"/>
                    </a:lnTo>
                    <a:lnTo>
                      <a:pt x="5" y="2"/>
                    </a:lnTo>
                    <a:lnTo>
                      <a:pt x="0" y="4"/>
                    </a:lnTo>
                    <a:lnTo>
                      <a:pt x="5" y="2"/>
                    </a:lnTo>
                    <a:lnTo>
                      <a:pt x="4" y="2"/>
                    </a:lnTo>
                    <a:lnTo>
                      <a:pt x="4" y="1"/>
                    </a:lnTo>
                    <a:lnTo>
                      <a:pt x="5" y="2"/>
                    </a:lnTo>
                    <a:lnTo>
                      <a:pt x="9" y="0"/>
                    </a:lnTo>
                    <a:lnTo>
                      <a:pt x="7" y="3"/>
                    </a:lnTo>
                    <a:lnTo>
                      <a:pt x="8" y="3"/>
                    </a:lnTo>
                    <a:close/>
                    <a:moveTo>
                      <a:pt x="7" y="2"/>
                    </a:moveTo>
                    <a:lnTo>
                      <a:pt x="8" y="0"/>
                    </a:lnTo>
                    <a:cubicBezTo>
                      <a:pt x="8" y="1"/>
                      <a:pt x="7" y="1"/>
                      <a:pt x="5" y="2"/>
                    </a:cubicBezTo>
                    <a:lnTo>
                      <a:pt x="7" y="2"/>
                    </a:ln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11" name="AutoShape 290"/>
              <xdr:cNvSpPr>
                <a:spLocks noChangeAspect="1"/>
              </xdr:cNvSpPr>
            </xdr:nvSpPr>
            <xdr:spPr bwMode="auto">
              <a:xfrm>
                <a:off x="5700" y="5080"/>
                <a:ext cx="90" cy="120"/>
              </a:xfrm>
              <a:custGeom>
                <a:avLst/>
                <a:gdLst>
                  <a:gd name="T0" fmla="*/ 75 w 6"/>
                  <a:gd name="T1" fmla="*/ 90 h 8"/>
                  <a:gd name="T2" fmla="*/ 45 w 6"/>
                  <a:gd name="T3" fmla="*/ 105 h 8"/>
                  <a:gd name="T4" fmla="*/ 15 w 6"/>
                  <a:gd name="T5" fmla="*/ 105 h 8"/>
                  <a:gd name="T6" fmla="*/ 15 w 6"/>
                  <a:gd name="T7" fmla="*/ 120 h 8"/>
                  <a:gd name="T8" fmla="*/ 0 w 6"/>
                  <a:gd name="T9" fmla="*/ 105 h 8"/>
                  <a:gd name="T10" fmla="*/ 15 w 6"/>
                  <a:gd name="T11" fmla="*/ 105 h 8"/>
                  <a:gd name="T12" fmla="*/ 0 w 6"/>
                  <a:gd name="T13" fmla="*/ 105 h 8"/>
                  <a:gd name="T14" fmla="*/ 0 w 6"/>
                  <a:gd name="T15" fmla="*/ 105 h 8"/>
                  <a:gd name="T16" fmla="*/ 15 w 6"/>
                  <a:gd name="T17" fmla="*/ 105 h 8"/>
                  <a:gd name="T18" fmla="*/ 45 w 6"/>
                  <a:gd name="T19" fmla="*/ 60 h 8"/>
                  <a:gd name="T20" fmla="*/ 30 w 6"/>
                  <a:gd name="T21" fmla="*/ 60 h 8"/>
                  <a:gd name="T22" fmla="*/ 30 w 6"/>
                  <a:gd name="T23" fmla="*/ 60 h 8"/>
                  <a:gd name="T24" fmla="*/ 45 w 6"/>
                  <a:gd name="T25" fmla="*/ 60 h 8"/>
                  <a:gd name="T26" fmla="*/ 75 w 6"/>
                  <a:gd name="T27" fmla="*/ 0 h 8"/>
                  <a:gd name="T28" fmla="*/ 75 w 6"/>
                  <a:gd name="T29" fmla="*/ 0 h 8"/>
                  <a:gd name="T30" fmla="*/ 45 w 6"/>
                  <a:gd name="T31" fmla="*/ 60 h 8"/>
                  <a:gd name="T32" fmla="*/ 60 w 6"/>
                  <a:gd name="T33" fmla="*/ 60 h 8"/>
                  <a:gd name="T34" fmla="*/ 75 w 6"/>
                  <a:gd name="T35" fmla="*/ 75 h 8"/>
                  <a:gd name="T36" fmla="*/ 75 w 6"/>
                  <a:gd name="T37" fmla="*/ 90 h 8"/>
                  <a:gd name="T38" fmla="*/ 75 w 6"/>
                  <a:gd name="T39" fmla="*/ 90 h 8"/>
                  <a:gd name="T40" fmla="*/ 75 w 6"/>
                  <a:gd name="T41" fmla="*/ 75 h 8"/>
                  <a:gd name="T42" fmla="*/ 60 w 6"/>
                  <a:gd name="T43" fmla="*/ 60 h 8"/>
                  <a:gd name="T44" fmla="*/ 45 w 6"/>
                  <a:gd name="T45" fmla="*/ 60 h 8"/>
                  <a:gd name="T46" fmla="*/ 15 w 6"/>
                  <a:gd name="T47" fmla="*/ 105 h 8"/>
                  <a:gd name="T48" fmla="*/ 45 w 6"/>
                  <a:gd name="T49" fmla="*/ 105 h 8"/>
                  <a:gd name="T50" fmla="*/ 75 w 6"/>
                  <a:gd name="T51" fmla="*/ 90 h 8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</a:gdLst>
                <a:ahLst/>
                <a:cxnLst>
                  <a:cxn ang="T52">
                    <a:pos x="T0" y="T1"/>
                  </a:cxn>
                  <a:cxn ang="T53">
                    <a:pos x="T2" y="T3"/>
                  </a:cxn>
                  <a:cxn ang="T54">
                    <a:pos x="T4" y="T5"/>
                  </a:cxn>
                  <a:cxn ang="T55">
                    <a:pos x="T6" y="T7"/>
                  </a:cxn>
                  <a:cxn ang="T56">
                    <a:pos x="T8" y="T9"/>
                  </a:cxn>
                  <a:cxn ang="T57">
                    <a:pos x="T10" y="T11"/>
                  </a:cxn>
                  <a:cxn ang="T58">
                    <a:pos x="T12" y="T13"/>
                  </a:cxn>
                  <a:cxn ang="T59">
                    <a:pos x="T14" y="T15"/>
                  </a:cxn>
                  <a:cxn ang="T60">
                    <a:pos x="T16" y="T17"/>
                  </a:cxn>
                  <a:cxn ang="T61">
                    <a:pos x="T18" y="T19"/>
                  </a:cxn>
                  <a:cxn ang="T62">
                    <a:pos x="T20" y="T21"/>
                  </a:cxn>
                  <a:cxn ang="T63">
                    <a:pos x="T22" y="T23"/>
                  </a:cxn>
                  <a:cxn ang="T64">
                    <a:pos x="T24" y="T25"/>
                  </a:cxn>
                  <a:cxn ang="T65">
                    <a:pos x="T26" y="T27"/>
                  </a:cxn>
                  <a:cxn ang="T66">
                    <a:pos x="T28" y="T29"/>
                  </a:cxn>
                  <a:cxn ang="T67">
                    <a:pos x="T30" y="T31"/>
                  </a:cxn>
                  <a:cxn ang="T68">
                    <a:pos x="T32" y="T33"/>
                  </a:cxn>
                  <a:cxn ang="T69">
                    <a:pos x="T34" y="T35"/>
                  </a:cxn>
                  <a:cxn ang="T70">
                    <a:pos x="T36" y="T37"/>
                  </a:cxn>
                  <a:cxn ang="T71">
                    <a:pos x="T38" y="T39"/>
                  </a:cxn>
                  <a:cxn ang="T72">
                    <a:pos x="T40" y="T41"/>
                  </a:cxn>
                  <a:cxn ang="T73">
                    <a:pos x="T42" y="T43"/>
                  </a:cxn>
                  <a:cxn ang="T74">
                    <a:pos x="T44" y="T45"/>
                  </a:cxn>
                  <a:cxn ang="T75">
                    <a:pos x="T46" y="T47"/>
                  </a:cxn>
                  <a:cxn ang="T76">
                    <a:pos x="T48" y="T49"/>
                  </a:cxn>
                  <a:cxn ang="T77">
                    <a:pos x="T50" y="T51"/>
                  </a:cxn>
                </a:cxnLst>
                <a:rect l="0" t="0" r="r" b="b"/>
                <a:pathLst>
                  <a:path w="6" h="8">
                    <a:moveTo>
                      <a:pt x="5" y="6"/>
                    </a:moveTo>
                    <a:cubicBezTo>
                      <a:pt x="5" y="6"/>
                      <a:pt x="4" y="7"/>
                      <a:pt x="3" y="7"/>
                    </a:cubicBezTo>
                    <a:cubicBezTo>
                      <a:pt x="2" y="7"/>
                      <a:pt x="2" y="7"/>
                      <a:pt x="1" y="7"/>
                    </a:cubicBezTo>
                    <a:lnTo>
                      <a:pt x="1" y="8"/>
                    </a:lnTo>
                    <a:lnTo>
                      <a:pt x="0" y="7"/>
                    </a:lnTo>
                    <a:lnTo>
                      <a:pt x="1" y="7"/>
                    </a:lnTo>
                    <a:lnTo>
                      <a:pt x="0" y="7"/>
                    </a:lnTo>
                    <a:cubicBezTo>
                      <a:pt x="1" y="7"/>
                      <a:pt x="1" y="7"/>
                      <a:pt x="1" y="7"/>
                    </a:cubicBezTo>
                    <a:lnTo>
                      <a:pt x="3" y="4"/>
                    </a:lnTo>
                    <a:cubicBezTo>
                      <a:pt x="2" y="4"/>
                      <a:pt x="2" y="4"/>
                      <a:pt x="2" y="4"/>
                    </a:cubicBezTo>
                    <a:cubicBezTo>
                      <a:pt x="2" y="4"/>
                      <a:pt x="3" y="4"/>
                      <a:pt x="3" y="4"/>
                    </a:cubicBezTo>
                    <a:lnTo>
                      <a:pt x="5" y="0"/>
                    </a:lnTo>
                    <a:lnTo>
                      <a:pt x="3" y="4"/>
                    </a:lnTo>
                    <a:cubicBezTo>
                      <a:pt x="3" y="4"/>
                      <a:pt x="4" y="4"/>
                      <a:pt x="4" y="4"/>
                    </a:cubicBezTo>
                    <a:cubicBezTo>
                      <a:pt x="5" y="4"/>
                      <a:pt x="6" y="5"/>
                      <a:pt x="5" y="5"/>
                    </a:cubicBezTo>
                    <a:cubicBezTo>
                      <a:pt x="5" y="5"/>
                      <a:pt x="5" y="6"/>
                      <a:pt x="5" y="6"/>
                    </a:cubicBezTo>
                    <a:close/>
                    <a:moveTo>
                      <a:pt x="5" y="6"/>
                    </a:moveTo>
                    <a:cubicBezTo>
                      <a:pt x="5" y="5"/>
                      <a:pt x="5" y="5"/>
                      <a:pt x="5" y="5"/>
                    </a:cubicBezTo>
                    <a:cubicBezTo>
                      <a:pt x="5" y="5"/>
                      <a:pt x="5" y="4"/>
                      <a:pt x="4" y="4"/>
                    </a:cubicBezTo>
                    <a:cubicBezTo>
                      <a:pt x="4" y="4"/>
                      <a:pt x="3" y="4"/>
                      <a:pt x="3" y="4"/>
                    </a:cubicBezTo>
                    <a:lnTo>
                      <a:pt x="1" y="7"/>
                    </a:lnTo>
                    <a:cubicBezTo>
                      <a:pt x="2" y="7"/>
                      <a:pt x="2" y="7"/>
                      <a:pt x="3" y="7"/>
                    </a:cubicBezTo>
                    <a:cubicBezTo>
                      <a:pt x="4" y="7"/>
                      <a:pt x="4" y="6"/>
                      <a:pt x="5" y="6"/>
                    </a:cubicBez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12" name="Freeform 291"/>
              <xdr:cNvSpPr>
                <a:spLocks noChangeAspect="1"/>
              </xdr:cNvSpPr>
            </xdr:nvSpPr>
            <xdr:spPr bwMode="auto">
              <a:xfrm>
                <a:off x="5820" y="5110"/>
                <a:ext cx="120" cy="120"/>
              </a:xfrm>
              <a:custGeom>
                <a:avLst/>
                <a:gdLst>
                  <a:gd name="T0" fmla="*/ 120 w 8"/>
                  <a:gd name="T1" fmla="*/ 0 h 8"/>
                  <a:gd name="T2" fmla="*/ 90 w 8"/>
                  <a:gd name="T3" fmla="*/ 75 h 8"/>
                  <a:gd name="T4" fmla="*/ 75 w 8"/>
                  <a:gd name="T5" fmla="*/ 105 h 8"/>
                  <a:gd name="T6" fmla="*/ 30 w 8"/>
                  <a:gd name="T7" fmla="*/ 120 h 8"/>
                  <a:gd name="T8" fmla="*/ 15 w 8"/>
                  <a:gd name="T9" fmla="*/ 105 h 8"/>
                  <a:gd name="T10" fmla="*/ 0 w 8"/>
                  <a:gd name="T11" fmla="*/ 75 h 8"/>
                  <a:gd name="T12" fmla="*/ 0 w 8"/>
                  <a:gd name="T13" fmla="*/ 75 h 8"/>
                  <a:gd name="T14" fmla="*/ 30 w 8"/>
                  <a:gd name="T15" fmla="*/ 0 h 8"/>
                  <a:gd name="T16" fmla="*/ 30 w 8"/>
                  <a:gd name="T17" fmla="*/ 0 h 8"/>
                  <a:gd name="T18" fmla="*/ 0 w 8"/>
                  <a:gd name="T19" fmla="*/ 75 h 8"/>
                  <a:gd name="T20" fmla="*/ 0 w 8"/>
                  <a:gd name="T21" fmla="*/ 75 h 8"/>
                  <a:gd name="T22" fmla="*/ 15 w 8"/>
                  <a:gd name="T23" fmla="*/ 105 h 8"/>
                  <a:gd name="T24" fmla="*/ 30 w 8"/>
                  <a:gd name="T25" fmla="*/ 105 h 8"/>
                  <a:gd name="T26" fmla="*/ 75 w 8"/>
                  <a:gd name="T27" fmla="*/ 105 h 8"/>
                  <a:gd name="T28" fmla="*/ 90 w 8"/>
                  <a:gd name="T29" fmla="*/ 75 h 8"/>
                  <a:gd name="T30" fmla="*/ 120 w 8"/>
                  <a:gd name="T31" fmla="*/ 0 h 8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</a:gdLst>
                <a:ahLst/>
                <a:cxnLst>
                  <a:cxn ang="T32">
                    <a:pos x="T0" y="T1"/>
                  </a:cxn>
                  <a:cxn ang="T33">
                    <a:pos x="T2" y="T3"/>
                  </a:cxn>
                  <a:cxn ang="T34">
                    <a:pos x="T4" y="T5"/>
                  </a:cxn>
                  <a:cxn ang="T35">
                    <a:pos x="T6" y="T7"/>
                  </a:cxn>
                  <a:cxn ang="T36">
                    <a:pos x="T8" y="T9"/>
                  </a:cxn>
                  <a:cxn ang="T37">
                    <a:pos x="T10" y="T11"/>
                  </a:cxn>
                  <a:cxn ang="T38">
                    <a:pos x="T12" y="T13"/>
                  </a:cxn>
                  <a:cxn ang="T39">
                    <a:pos x="T14" y="T15"/>
                  </a:cxn>
                  <a:cxn ang="T40">
                    <a:pos x="T16" y="T17"/>
                  </a:cxn>
                  <a:cxn ang="T41">
                    <a:pos x="T18" y="T19"/>
                  </a:cxn>
                  <a:cxn ang="T42">
                    <a:pos x="T20" y="T21"/>
                  </a:cxn>
                  <a:cxn ang="T43">
                    <a:pos x="T22" y="T23"/>
                  </a:cxn>
                  <a:cxn ang="T44">
                    <a:pos x="T24" y="T25"/>
                  </a:cxn>
                  <a:cxn ang="T45">
                    <a:pos x="T26" y="T27"/>
                  </a:cxn>
                  <a:cxn ang="T46">
                    <a:pos x="T28" y="T29"/>
                  </a:cxn>
                  <a:cxn ang="T47">
                    <a:pos x="T30" y="T31"/>
                  </a:cxn>
                </a:cxnLst>
                <a:rect l="0" t="0" r="r" b="b"/>
                <a:pathLst>
                  <a:path w="8" h="8">
                    <a:moveTo>
                      <a:pt x="8" y="0"/>
                    </a:moveTo>
                    <a:lnTo>
                      <a:pt x="6" y="5"/>
                    </a:lnTo>
                    <a:cubicBezTo>
                      <a:pt x="6" y="6"/>
                      <a:pt x="5" y="7"/>
                      <a:pt x="5" y="7"/>
                    </a:cubicBezTo>
                    <a:cubicBezTo>
                      <a:pt x="4" y="8"/>
                      <a:pt x="3" y="8"/>
                      <a:pt x="2" y="8"/>
                    </a:cubicBezTo>
                    <a:cubicBezTo>
                      <a:pt x="2" y="8"/>
                      <a:pt x="1" y="7"/>
                      <a:pt x="1" y="7"/>
                    </a:cubicBezTo>
                    <a:cubicBezTo>
                      <a:pt x="0" y="6"/>
                      <a:pt x="0" y="6"/>
                      <a:pt x="0" y="5"/>
                    </a:cubicBezTo>
                    <a:cubicBezTo>
                      <a:pt x="0" y="5"/>
                      <a:pt x="0" y="5"/>
                      <a:pt x="0" y="5"/>
                    </a:cubicBezTo>
                    <a:lnTo>
                      <a:pt x="2" y="0"/>
                    </a:lnTo>
                    <a:lnTo>
                      <a:pt x="0" y="5"/>
                    </a:lnTo>
                    <a:cubicBezTo>
                      <a:pt x="0" y="5"/>
                      <a:pt x="0" y="5"/>
                      <a:pt x="0" y="5"/>
                    </a:cubicBezTo>
                    <a:cubicBezTo>
                      <a:pt x="0" y="6"/>
                      <a:pt x="0" y="6"/>
                      <a:pt x="1" y="7"/>
                    </a:cubicBezTo>
                    <a:cubicBezTo>
                      <a:pt x="1" y="7"/>
                      <a:pt x="2" y="7"/>
                      <a:pt x="2" y="7"/>
                    </a:cubicBezTo>
                    <a:cubicBezTo>
                      <a:pt x="3" y="7"/>
                      <a:pt x="4" y="7"/>
                      <a:pt x="5" y="7"/>
                    </a:cubicBezTo>
                    <a:cubicBezTo>
                      <a:pt x="5" y="7"/>
                      <a:pt x="6" y="6"/>
                      <a:pt x="6" y="5"/>
                    </a:cubicBezTo>
                    <a:lnTo>
                      <a:pt x="8" y="0"/>
                    </a:ln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13" name="Freeform 292"/>
              <xdr:cNvSpPr>
                <a:spLocks noChangeAspect="1"/>
              </xdr:cNvSpPr>
            </xdr:nvSpPr>
            <xdr:spPr bwMode="auto">
              <a:xfrm>
                <a:off x="5940" y="5170"/>
                <a:ext cx="45" cy="60"/>
              </a:xfrm>
              <a:custGeom>
                <a:avLst/>
                <a:gdLst>
                  <a:gd name="T0" fmla="*/ 45 w 3"/>
                  <a:gd name="T1" fmla="*/ 0 h 4"/>
                  <a:gd name="T2" fmla="*/ 15 w 3"/>
                  <a:gd name="T3" fmla="*/ 15 h 4"/>
                  <a:gd name="T4" fmla="*/ 0 w 3"/>
                  <a:gd name="T5" fmla="*/ 60 h 4"/>
                  <a:gd name="T6" fmla="*/ 0 w 3"/>
                  <a:gd name="T7" fmla="*/ 60 h 4"/>
                  <a:gd name="T8" fmla="*/ 15 w 3"/>
                  <a:gd name="T9" fmla="*/ 15 h 4"/>
                  <a:gd name="T10" fmla="*/ 45 w 3"/>
                  <a:gd name="T11" fmla="*/ 0 h 4"/>
                  <a:gd name="T12" fmla="*/ 0 60000 65536"/>
                  <a:gd name="T13" fmla="*/ 0 60000 65536"/>
                  <a:gd name="T14" fmla="*/ 0 60000 65536"/>
                  <a:gd name="T15" fmla="*/ 0 60000 65536"/>
                  <a:gd name="T16" fmla="*/ 0 60000 65536"/>
                  <a:gd name="T17" fmla="*/ 0 60000 65536"/>
                </a:gdLst>
                <a:ahLst/>
                <a:cxnLst>
                  <a:cxn ang="T12">
                    <a:pos x="T0" y="T1"/>
                  </a:cxn>
                  <a:cxn ang="T13">
                    <a:pos x="T2" y="T3"/>
                  </a:cxn>
                  <a:cxn ang="T14">
                    <a:pos x="T4" y="T5"/>
                  </a:cxn>
                  <a:cxn ang="T15">
                    <a:pos x="T6" y="T7"/>
                  </a:cxn>
                  <a:cxn ang="T16">
                    <a:pos x="T8" y="T9"/>
                  </a:cxn>
                  <a:cxn ang="T17">
                    <a:pos x="T10" y="T11"/>
                  </a:cxn>
                </a:cxnLst>
                <a:rect l="0" t="0" r="r" b="b"/>
                <a:pathLst>
                  <a:path w="3" h="4">
                    <a:moveTo>
                      <a:pt x="3" y="0"/>
                    </a:moveTo>
                    <a:cubicBezTo>
                      <a:pt x="2" y="0"/>
                      <a:pt x="1" y="1"/>
                      <a:pt x="1" y="1"/>
                    </a:cubicBezTo>
                    <a:lnTo>
                      <a:pt x="0" y="4"/>
                    </a:lnTo>
                    <a:lnTo>
                      <a:pt x="1" y="1"/>
                    </a:lnTo>
                    <a:cubicBezTo>
                      <a:pt x="1" y="0"/>
                      <a:pt x="2" y="0"/>
                      <a:pt x="3" y="0"/>
                    </a:cubicBez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14" name="AutoShape 293"/>
              <xdr:cNvSpPr>
                <a:spLocks noChangeAspect="1"/>
              </xdr:cNvSpPr>
            </xdr:nvSpPr>
            <xdr:spPr bwMode="auto">
              <a:xfrm>
                <a:off x="5970" y="5110"/>
                <a:ext cx="75" cy="135"/>
              </a:xfrm>
              <a:custGeom>
                <a:avLst/>
                <a:gdLst>
                  <a:gd name="T0" fmla="*/ 75 w 5"/>
                  <a:gd name="T1" fmla="*/ 90 h 9"/>
                  <a:gd name="T2" fmla="*/ 45 w 5"/>
                  <a:gd name="T3" fmla="*/ 120 h 9"/>
                  <a:gd name="T4" fmla="*/ 15 w 5"/>
                  <a:gd name="T5" fmla="*/ 120 h 9"/>
                  <a:gd name="T6" fmla="*/ 15 w 5"/>
                  <a:gd name="T7" fmla="*/ 135 h 9"/>
                  <a:gd name="T8" fmla="*/ 15 w 5"/>
                  <a:gd name="T9" fmla="*/ 135 h 9"/>
                  <a:gd name="T10" fmla="*/ 15 w 5"/>
                  <a:gd name="T11" fmla="*/ 120 h 9"/>
                  <a:gd name="T12" fmla="*/ 0 w 5"/>
                  <a:gd name="T13" fmla="*/ 120 h 9"/>
                  <a:gd name="T14" fmla="*/ 15 w 5"/>
                  <a:gd name="T15" fmla="*/ 120 h 9"/>
                  <a:gd name="T16" fmla="*/ 15 w 5"/>
                  <a:gd name="T17" fmla="*/ 120 h 9"/>
                  <a:gd name="T18" fmla="*/ 30 w 5"/>
                  <a:gd name="T19" fmla="*/ 75 h 9"/>
                  <a:gd name="T20" fmla="*/ 30 w 5"/>
                  <a:gd name="T21" fmla="*/ 75 h 9"/>
                  <a:gd name="T22" fmla="*/ 30 w 5"/>
                  <a:gd name="T23" fmla="*/ 60 h 9"/>
                  <a:gd name="T24" fmla="*/ 30 w 5"/>
                  <a:gd name="T25" fmla="*/ 60 h 9"/>
                  <a:gd name="T26" fmla="*/ 45 w 5"/>
                  <a:gd name="T27" fmla="*/ 0 h 9"/>
                  <a:gd name="T28" fmla="*/ 60 w 5"/>
                  <a:gd name="T29" fmla="*/ 0 h 9"/>
                  <a:gd name="T30" fmla="*/ 30 w 5"/>
                  <a:gd name="T31" fmla="*/ 60 h 9"/>
                  <a:gd name="T32" fmla="*/ 60 w 5"/>
                  <a:gd name="T33" fmla="*/ 60 h 9"/>
                  <a:gd name="T34" fmla="*/ 75 w 5"/>
                  <a:gd name="T35" fmla="*/ 75 h 9"/>
                  <a:gd name="T36" fmla="*/ 75 w 5"/>
                  <a:gd name="T37" fmla="*/ 90 h 9"/>
                  <a:gd name="T38" fmla="*/ 75 w 5"/>
                  <a:gd name="T39" fmla="*/ 90 h 9"/>
                  <a:gd name="T40" fmla="*/ 75 w 5"/>
                  <a:gd name="T41" fmla="*/ 75 h 9"/>
                  <a:gd name="T42" fmla="*/ 60 w 5"/>
                  <a:gd name="T43" fmla="*/ 60 h 9"/>
                  <a:gd name="T44" fmla="*/ 30 w 5"/>
                  <a:gd name="T45" fmla="*/ 75 h 9"/>
                  <a:gd name="T46" fmla="*/ 15 w 5"/>
                  <a:gd name="T47" fmla="*/ 120 h 9"/>
                  <a:gd name="T48" fmla="*/ 45 w 5"/>
                  <a:gd name="T49" fmla="*/ 105 h 9"/>
                  <a:gd name="T50" fmla="*/ 75 w 5"/>
                  <a:gd name="T51" fmla="*/ 90 h 9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</a:gdLst>
                <a:ahLst/>
                <a:cxnLst>
                  <a:cxn ang="T52">
                    <a:pos x="T0" y="T1"/>
                  </a:cxn>
                  <a:cxn ang="T53">
                    <a:pos x="T2" y="T3"/>
                  </a:cxn>
                  <a:cxn ang="T54">
                    <a:pos x="T4" y="T5"/>
                  </a:cxn>
                  <a:cxn ang="T55">
                    <a:pos x="T6" y="T7"/>
                  </a:cxn>
                  <a:cxn ang="T56">
                    <a:pos x="T8" y="T9"/>
                  </a:cxn>
                  <a:cxn ang="T57">
                    <a:pos x="T10" y="T11"/>
                  </a:cxn>
                  <a:cxn ang="T58">
                    <a:pos x="T12" y="T13"/>
                  </a:cxn>
                  <a:cxn ang="T59">
                    <a:pos x="T14" y="T15"/>
                  </a:cxn>
                  <a:cxn ang="T60">
                    <a:pos x="T16" y="T17"/>
                  </a:cxn>
                  <a:cxn ang="T61">
                    <a:pos x="T18" y="T19"/>
                  </a:cxn>
                  <a:cxn ang="T62">
                    <a:pos x="T20" y="T21"/>
                  </a:cxn>
                  <a:cxn ang="T63">
                    <a:pos x="T22" y="T23"/>
                  </a:cxn>
                  <a:cxn ang="T64">
                    <a:pos x="T24" y="T25"/>
                  </a:cxn>
                  <a:cxn ang="T65">
                    <a:pos x="T26" y="T27"/>
                  </a:cxn>
                  <a:cxn ang="T66">
                    <a:pos x="T28" y="T29"/>
                  </a:cxn>
                  <a:cxn ang="T67">
                    <a:pos x="T30" y="T31"/>
                  </a:cxn>
                  <a:cxn ang="T68">
                    <a:pos x="T32" y="T33"/>
                  </a:cxn>
                  <a:cxn ang="T69">
                    <a:pos x="T34" y="T35"/>
                  </a:cxn>
                  <a:cxn ang="T70">
                    <a:pos x="T36" y="T37"/>
                  </a:cxn>
                  <a:cxn ang="T71">
                    <a:pos x="T38" y="T39"/>
                  </a:cxn>
                  <a:cxn ang="T72">
                    <a:pos x="T40" y="T41"/>
                  </a:cxn>
                  <a:cxn ang="T73">
                    <a:pos x="T42" y="T43"/>
                  </a:cxn>
                  <a:cxn ang="T74">
                    <a:pos x="T44" y="T45"/>
                  </a:cxn>
                  <a:cxn ang="T75">
                    <a:pos x="T46" y="T47"/>
                  </a:cxn>
                  <a:cxn ang="T76">
                    <a:pos x="T48" y="T49"/>
                  </a:cxn>
                  <a:cxn ang="T77">
                    <a:pos x="T50" y="T51"/>
                  </a:cxn>
                </a:cxnLst>
                <a:rect l="0" t="0" r="r" b="b"/>
                <a:pathLst>
                  <a:path w="5" h="9">
                    <a:moveTo>
                      <a:pt x="5" y="6"/>
                    </a:moveTo>
                    <a:cubicBezTo>
                      <a:pt x="5" y="7"/>
                      <a:pt x="4" y="7"/>
                      <a:pt x="3" y="8"/>
                    </a:cubicBezTo>
                    <a:cubicBezTo>
                      <a:pt x="2" y="8"/>
                      <a:pt x="2" y="8"/>
                      <a:pt x="1" y="8"/>
                    </a:cubicBezTo>
                    <a:lnTo>
                      <a:pt x="1" y="9"/>
                    </a:lnTo>
                    <a:lnTo>
                      <a:pt x="1" y="8"/>
                    </a:lnTo>
                    <a:lnTo>
                      <a:pt x="0" y="8"/>
                    </a:lnTo>
                    <a:lnTo>
                      <a:pt x="1" y="8"/>
                    </a:lnTo>
                    <a:cubicBezTo>
                      <a:pt x="1" y="8"/>
                      <a:pt x="1" y="8"/>
                      <a:pt x="1" y="8"/>
                    </a:cubicBezTo>
                    <a:lnTo>
                      <a:pt x="2" y="5"/>
                    </a:lnTo>
                    <a:cubicBezTo>
                      <a:pt x="2" y="5"/>
                      <a:pt x="2" y="5"/>
                      <a:pt x="2" y="5"/>
                    </a:cubicBezTo>
                    <a:lnTo>
                      <a:pt x="2" y="4"/>
                    </a:lnTo>
                    <a:cubicBezTo>
                      <a:pt x="2" y="4"/>
                      <a:pt x="2" y="4"/>
                      <a:pt x="2" y="4"/>
                    </a:cubicBezTo>
                    <a:lnTo>
                      <a:pt x="3" y="0"/>
                    </a:lnTo>
                    <a:lnTo>
                      <a:pt x="4" y="0"/>
                    </a:lnTo>
                    <a:lnTo>
                      <a:pt x="2" y="4"/>
                    </a:lnTo>
                    <a:cubicBezTo>
                      <a:pt x="3" y="4"/>
                      <a:pt x="3" y="4"/>
                      <a:pt x="4" y="4"/>
                    </a:cubicBezTo>
                    <a:cubicBezTo>
                      <a:pt x="5" y="4"/>
                      <a:pt x="5" y="5"/>
                      <a:pt x="5" y="5"/>
                    </a:cubicBezTo>
                    <a:cubicBezTo>
                      <a:pt x="5" y="5"/>
                      <a:pt x="5" y="6"/>
                      <a:pt x="5" y="6"/>
                    </a:cubicBezTo>
                    <a:close/>
                    <a:moveTo>
                      <a:pt x="5" y="6"/>
                    </a:moveTo>
                    <a:cubicBezTo>
                      <a:pt x="5" y="6"/>
                      <a:pt x="5" y="5"/>
                      <a:pt x="5" y="5"/>
                    </a:cubicBezTo>
                    <a:cubicBezTo>
                      <a:pt x="5" y="5"/>
                      <a:pt x="4" y="4"/>
                      <a:pt x="4" y="4"/>
                    </a:cubicBezTo>
                    <a:cubicBezTo>
                      <a:pt x="3" y="4"/>
                      <a:pt x="3" y="4"/>
                      <a:pt x="2" y="5"/>
                    </a:cubicBezTo>
                    <a:lnTo>
                      <a:pt x="1" y="8"/>
                    </a:lnTo>
                    <a:cubicBezTo>
                      <a:pt x="2" y="8"/>
                      <a:pt x="2" y="8"/>
                      <a:pt x="3" y="7"/>
                    </a:cubicBezTo>
                    <a:cubicBezTo>
                      <a:pt x="4" y="7"/>
                      <a:pt x="4" y="6"/>
                      <a:pt x="5" y="6"/>
                    </a:cubicBez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15" name="AutoShape 294"/>
              <xdr:cNvSpPr>
                <a:spLocks noChangeAspect="1"/>
              </xdr:cNvSpPr>
            </xdr:nvSpPr>
            <xdr:spPr bwMode="auto">
              <a:xfrm>
                <a:off x="6045" y="5170"/>
                <a:ext cx="75" cy="75"/>
              </a:xfrm>
              <a:custGeom>
                <a:avLst/>
                <a:gdLst>
                  <a:gd name="T0" fmla="*/ 75 w 5"/>
                  <a:gd name="T1" fmla="*/ 15 h 5"/>
                  <a:gd name="T2" fmla="*/ 15 w 5"/>
                  <a:gd name="T3" fmla="*/ 45 h 5"/>
                  <a:gd name="T4" fmla="*/ 15 w 5"/>
                  <a:gd name="T5" fmla="*/ 45 h 5"/>
                  <a:gd name="T6" fmla="*/ 15 w 5"/>
                  <a:gd name="T7" fmla="*/ 60 h 5"/>
                  <a:gd name="T8" fmla="*/ 30 w 5"/>
                  <a:gd name="T9" fmla="*/ 75 h 5"/>
                  <a:gd name="T10" fmla="*/ 60 w 5"/>
                  <a:gd name="T11" fmla="*/ 60 h 5"/>
                  <a:gd name="T12" fmla="*/ 60 w 5"/>
                  <a:gd name="T13" fmla="*/ 60 h 5"/>
                  <a:gd name="T14" fmla="*/ 30 w 5"/>
                  <a:gd name="T15" fmla="*/ 75 h 5"/>
                  <a:gd name="T16" fmla="*/ 15 w 5"/>
                  <a:gd name="T17" fmla="*/ 60 h 5"/>
                  <a:gd name="T18" fmla="*/ 0 w 5"/>
                  <a:gd name="T19" fmla="*/ 45 h 5"/>
                  <a:gd name="T20" fmla="*/ 15 w 5"/>
                  <a:gd name="T21" fmla="*/ 15 h 5"/>
                  <a:gd name="T22" fmla="*/ 60 w 5"/>
                  <a:gd name="T23" fmla="*/ 0 h 5"/>
                  <a:gd name="T24" fmla="*/ 75 w 5"/>
                  <a:gd name="T25" fmla="*/ 15 h 5"/>
                  <a:gd name="T26" fmla="*/ 75 w 5"/>
                  <a:gd name="T27" fmla="*/ 15 h 5"/>
                  <a:gd name="T28" fmla="*/ 60 w 5"/>
                  <a:gd name="T29" fmla="*/ 15 h 5"/>
                  <a:gd name="T30" fmla="*/ 30 w 5"/>
                  <a:gd name="T31" fmla="*/ 15 h 5"/>
                  <a:gd name="T32" fmla="*/ 15 w 5"/>
                  <a:gd name="T33" fmla="*/ 30 h 5"/>
                  <a:gd name="T34" fmla="*/ 75 w 5"/>
                  <a:gd name="T35" fmla="*/ 15 h 5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</a:gdLst>
                <a:ahLst/>
                <a:cxnLst>
                  <a:cxn ang="T36">
                    <a:pos x="T0" y="T1"/>
                  </a:cxn>
                  <a:cxn ang="T37">
                    <a:pos x="T2" y="T3"/>
                  </a:cxn>
                  <a:cxn ang="T38">
                    <a:pos x="T4" y="T5"/>
                  </a:cxn>
                  <a:cxn ang="T39">
                    <a:pos x="T6" y="T7"/>
                  </a:cxn>
                  <a:cxn ang="T40">
                    <a:pos x="T8" y="T9"/>
                  </a:cxn>
                  <a:cxn ang="T41">
                    <a:pos x="T10" y="T11"/>
                  </a:cxn>
                  <a:cxn ang="T42">
                    <a:pos x="T12" y="T13"/>
                  </a:cxn>
                  <a:cxn ang="T43">
                    <a:pos x="T14" y="T15"/>
                  </a:cxn>
                  <a:cxn ang="T44">
                    <a:pos x="T16" y="T17"/>
                  </a:cxn>
                  <a:cxn ang="T45">
                    <a:pos x="T18" y="T19"/>
                  </a:cxn>
                  <a:cxn ang="T46">
                    <a:pos x="T20" y="T21"/>
                  </a:cxn>
                  <a:cxn ang="T47">
                    <a:pos x="T22" y="T23"/>
                  </a:cxn>
                  <a:cxn ang="T48">
                    <a:pos x="T24" y="T25"/>
                  </a:cxn>
                  <a:cxn ang="T49">
                    <a:pos x="T26" y="T27"/>
                  </a:cxn>
                  <a:cxn ang="T50">
                    <a:pos x="T28" y="T29"/>
                  </a:cxn>
                  <a:cxn ang="T51">
                    <a:pos x="T30" y="T31"/>
                  </a:cxn>
                  <a:cxn ang="T52">
                    <a:pos x="T32" y="T33"/>
                  </a:cxn>
                  <a:cxn ang="T53">
                    <a:pos x="T34" y="T35"/>
                  </a:cxn>
                </a:cxnLst>
                <a:rect l="0" t="0" r="r" b="b"/>
                <a:pathLst>
                  <a:path w="5" h="5">
                    <a:moveTo>
                      <a:pt x="5" y="1"/>
                    </a:moveTo>
                    <a:lnTo>
                      <a:pt x="1" y="3"/>
                    </a:lnTo>
                    <a:cubicBezTo>
                      <a:pt x="1" y="3"/>
                      <a:pt x="1" y="3"/>
                      <a:pt x="1" y="3"/>
                    </a:cubicBezTo>
                    <a:cubicBezTo>
                      <a:pt x="1" y="4"/>
                      <a:pt x="1" y="4"/>
                      <a:pt x="1" y="4"/>
                    </a:cubicBezTo>
                    <a:cubicBezTo>
                      <a:pt x="1" y="4"/>
                      <a:pt x="2" y="5"/>
                      <a:pt x="2" y="5"/>
                    </a:cubicBezTo>
                    <a:cubicBezTo>
                      <a:pt x="3" y="5"/>
                      <a:pt x="4" y="4"/>
                      <a:pt x="4" y="4"/>
                    </a:cubicBezTo>
                    <a:cubicBezTo>
                      <a:pt x="4" y="5"/>
                      <a:pt x="3" y="5"/>
                      <a:pt x="2" y="5"/>
                    </a:cubicBezTo>
                    <a:cubicBezTo>
                      <a:pt x="2" y="5"/>
                      <a:pt x="1" y="5"/>
                      <a:pt x="1" y="4"/>
                    </a:cubicBezTo>
                    <a:cubicBezTo>
                      <a:pt x="0" y="4"/>
                      <a:pt x="0" y="4"/>
                      <a:pt x="0" y="3"/>
                    </a:cubicBezTo>
                    <a:cubicBezTo>
                      <a:pt x="0" y="2"/>
                      <a:pt x="1" y="2"/>
                      <a:pt x="1" y="1"/>
                    </a:cubicBezTo>
                    <a:cubicBezTo>
                      <a:pt x="2" y="1"/>
                      <a:pt x="3" y="0"/>
                      <a:pt x="4" y="0"/>
                    </a:cubicBezTo>
                    <a:cubicBezTo>
                      <a:pt x="4" y="0"/>
                      <a:pt x="5" y="0"/>
                      <a:pt x="5" y="1"/>
                    </a:cubicBezTo>
                    <a:close/>
                    <a:moveTo>
                      <a:pt x="5" y="1"/>
                    </a:moveTo>
                    <a:cubicBezTo>
                      <a:pt x="4" y="1"/>
                      <a:pt x="4" y="1"/>
                      <a:pt x="4" y="1"/>
                    </a:cubicBezTo>
                    <a:cubicBezTo>
                      <a:pt x="3" y="1"/>
                      <a:pt x="3" y="1"/>
                      <a:pt x="2" y="1"/>
                    </a:cubicBezTo>
                    <a:cubicBezTo>
                      <a:pt x="1" y="1"/>
                      <a:pt x="1" y="2"/>
                      <a:pt x="1" y="2"/>
                    </a:cubicBezTo>
                    <a:lnTo>
                      <a:pt x="5" y="1"/>
                    </a:ln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16" name="Freeform 295"/>
              <xdr:cNvSpPr>
                <a:spLocks noChangeAspect="1"/>
              </xdr:cNvSpPr>
            </xdr:nvSpPr>
            <xdr:spPr bwMode="auto">
              <a:xfrm>
                <a:off x="6165" y="5125"/>
                <a:ext cx="105" cy="120"/>
              </a:xfrm>
              <a:custGeom>
                <a:avLst/>
                <a:gdLst>
                  <a:gd name="T0" fmla="*/ 105 w 7"/>
                  <a:gd name="T1" fmla="*/ 60 h 8"/>
                  <a:gd name="T2" fmla="*/ 90 w 7"/>
                  <a:gd name="T3" fmla="*/ 105 h 8"/>
                  <a:gd name="T4" fmla="*/ 60 w 7"/>
                  <a:gd name="T5" fmla="*/ 120 h 8"/>
                  <a:gd name="T6" fmla="*/ 45 w 7"/>
                  <a:gd name="T7" fmla="*/ 120 h 8"/>
                  <a:gd name="T8" fmla="*/ 15 w 7"/>
                  <a:gd name="T9" fmla="*/ 90 h 8"/>
                  <a:gd name="T10" fmla="*/ 0 w 7"/>
                  <a:gd name="T11" fmla="*/ 60 h 8"/>
                  <a:gd name="T12" fmla="*/ 15 w 7"/>
                  <a:gd name="T13" fmla="*/ 15 h 8"/>
                  <a:gd name="T14" fmla="*/ 60 w 7"/>
                  <a:gd name="T15" fmla="*/ 0 h 8"/>
                  <a:gd name="T16" fmla="*/ 90 w 7"/>
                  <a:gd name="T17" fmla="*/ 0 h 8"/>
                  <a:gd name="T18" fmla="*/ 90 w 7"/>
                  <a:gd name="T19" fmla="*/ 0 h 8"/>
                  <a:gd name="T20" fmla="*/ 60 w 7"/>
                  <a:gd name="T21" fmla="*/ 0 h 8"/>
                  <a:gd name="T22" fmla="*/ 15 w 7"/>
                  <a:gd name="T23" fmla="*/ 15 h 8"/>
                  <a:gd name="T24" fmla="*/ 0 w 7"/>
                  <a:gd name="T25" fmla="*/ 60 h 8"/>
                  <a:gd name="T26" fmla="*/ 15 w 7"/>
                  <a:gd name="T27" fmla="*/ 90 h 8"/>
                  <a:gd name="T28" fmla="*/ 45 w 7"/>
                  <a:gd name="T29" fmla="*/ 105 h 8"/>
                  <a:gd name="T30" fmla="*/ 60 w 7"/>
                  <a:gd name="T31" fmla="*/ 120 h 8"/>
                  <a:gd name="T32" fmla="*/ 90 w 7"/>
                  <a:gd name="T33" fmla="*/ 105 h 8"/>
                  <a:gd name="T34" fmla="*/ 105 w 7"/>
                  <a:gd name="T35" fmla="*/ 60 h 8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</a:gdLst>
                <a:ahLst/>
                <a:cxnLst>
                  <a:cxn ang="T36">
                    <a:pos x="T0" y="T1"/>
                  </a:cxn>
                  <a:cxn ang="T37">
                    <a:pos x="T2" y="T3"/>
                  </a:cxn>
                  <a:cxn ang="T38">
                    <a:pos x="T4" y="T5"/>
                  </a:cxn>
                  <a:cxn ang="T39">
                    <a:pos x="T6" y="T7"/>
                  </a:cxn>
                  <a:cxn ang="T40">
                    <a:pos x="T8" y="T9"/>
                  </a:cxn>
                  <a:cxn ang="T41">
                    <a:pos x="T10" y="T11"/>
                  </a:cxn>
                  <a:cxn ang="T42">
                    <a:pos x="T12" y="T13"/>
                  </a:cxn>
                  <a:cxn ang="T43">
                    <a:pos x="T14" y="T15"/>
                  </a:cxn>
                  <a:cxn ang="T44">
                    <a:pos x="T16" y="T17"/>
                  </a:cxn>
                  <a:cxn ang="T45">
                    <a:pos x="T18" y="T19"/>
                  </a:cxn>
                  <a:cxn ang="T46">
                    <a:pos x="T20" y="T21"/>
                  </a:cxn>
                  <a:cxn ang="T47">
                    <a:pos x="T22" y="T23"/>
                  </a:cxn>
                  <a:cxn ang="T48">
                    <a:pos x="T24" y="T25"/>
                  </a:cxn>
                  <a:cxn ang="T49">
                    <a:pos x="T26" y="T27"/>
                  </a:cxn>
                  <a:cxn ang="T50">
                    <a:pos x="T28" y="T29"/>
                  </a:cxn>
                  <a:cxn ang="T51">
                    <a:pos x="T30" y="T31"/>
                  </a:cxn>
                  <a:cxn ang="T52">
                    <a:pos x="T32" y="T33"/>
                  </a:cxn>
                  <a:cxn ang="T53">
                    <a:pos x="T34" y="T35"/>
                  </a:cxn>
                </a:cxnLst>
                <a:rect l="0" t="0" r="r" b="b"/>
                <a:pathLst>
                  <a:path w="7" h="8">
                    <a:moveTo>
                      <a:pt x="7" y="4"/>
                    </a:moveTo>
                    <a:cubicBezTo>
                      <a:pt x="7" y="5"/>
                      <a:pt x="7" y="6"/>
                      <a:pt x="6" y="7"/>
                    </a:cubicBezTo>
                    <a:cubicBezTo>
                      <a:pt x="5" y="7"/>
                      <a:pt x="4" y="8"/>
                      <a:pt x="4" y="8"/>
                    </a:cubicBezTo>
                    <a:cubicBezTo>
                      <a:pt x="3" y="8"/>
                      <a:pt x="3" y="8"/>
                      <a:pt x="3" y="8"/>
                    </a:cubicBezTo>
                    <a:cubicBezTo>
                      <a:pt x="2" y="8"/>
                      <a:pt x="1" y="7"/>
                      <a:pt x="1" y="6"/>
                    </a:cubicBezTo>
                    <a:cubicBezTo>
                      <a:pt x="0" y="6"/>
                      <a:pt x="0" y="5"/>
                      <a:pt x="0" y="4"/>
                    </a:cubicBezTo>
                    <a:cubicBezTo>
                      <a:pt x="0" y="3"/>
                      <a:pt x="0" y="2"/>
                      <a:pt x="1" y="1"/>
                    </a:cubicBezTo>
                    <a:cubicBezTo>
                      <a:pt x="2" y="0"/>
                      <a:pt x="3" y="0"/>
                      <a:pt x="4" y="0"/>
                    </a:cubicBezTo>
                    <a:cubicBezTo>
                      <a:pt x="5" y="0"/>
                      <a:pt x="6" y="0"/>
                      <a:pt x="6" y="0"/>
                    </a:cubicBezTo>
                    <a:lnTo>
                      <a:pt x="6" y="0"/>
                    </a:lnTo>
                    <a:cubicBezTo>
                      <a:pt x="6" y="0"/>
                      <a:pt x="5" y="0"/>
                      <a:pt x="4" y="0"/>
                    </a:cubicBezTo>
                    <a:cubicBezTo>
                      <a:pt x="3" y="0"/>
                      <a:pt x="2" y="0"/>
                      <a:pt x="1" y="1"/>
                    </a:cubicBezTo>
                    <a:cubicBezTo>
                      <a:pt x="0" y="2"/>
                      <a:pt x="0" y="3"/>
                      <a:pt x="0" y="4"/>
                    </a:cubicBezTo>
                    <a:cubicBezTo>
                      <a:pt x="0" y="5"/>
                      <a:pt x="0" y="6"/>
                      <a:pt x="1" y="6"/>
                    </a:cubicBezTo>
                    <a:cubicBezTo>
                      <a:pt x="1" y="7"/>
                      <a:pt x="2" y="7"/>
                      <a:pt x="3" y="7"/>
                    </a:cubicBezTo>
                    <a:cubicBezTo>
                      <a:pt x="3" y="8"/>
                      <a:pt x="3" y="8"/>
                      <a:pt x="4" y="8"/>
                    </a:cubicBezTo>
                    <a:cubicBezTo>
                      <a:pt x="4" y="7"/>
                      <a:pt x="5" y="7"/>
                      <a:pt x="6" y="7"/>
                    </a:cubicBezTo>
                    <a:cubicBezTo>
                      <a:pt x="6" y="6"/>
                      <a:pt x="7" y="5"/>
                      <a:pt x="7" y="4"/>
                    </a:cubicBez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17" name="AutoShape 296"/>
              <xdr:cNvSpPr>
                <a:spLocks noChangeAspect="1"/>
              </xdr:cNvSpPr>
            </xdr:nvSpPr>
            <xdr:spPr bwMode="auto">
              <a:xfrm>
                <a:off x="6285" y="5170"/>
                <a:ext cx="75" cy="60"/>
              </a:xfrm>
              <a:custGeom>
                <a:avLst/>
                <a:gdLst>
                  <a:gd name="T0" fmla="*/ 30 w 5"/>
                  <a:gd name="T1" fmla="*/ 60 h 4"/>
                  <a:gd name="T2" fmla="*/ 15 w 5"/>
                  <a:gd name="T3" fmla="*/ 60 h 4"/>
                  <a:gd name="T4" fmla="*/ 0 w 5"/>
                  <a:gd name="T5" fmla="*/ 45 h 4"/>
                  <a:gd name="T6" fmla="*/ 0 w 5"/>
                  <a:gd name="T7" fmla="*/ 45 h 4"/>
                  <a:gd name="T8" fmla="*/ 15 w 5"/>
                  <a:gd name="T9" fmla="*/ 15 h 4"/>
                  <a:gd name="T10" fmla="*/ 45 w 5"/>
                  <a:gd name="T11" fmla="*/ 0 h 4"/>
                  <a:gd name="T12" fmla="*/ 60 w 5"/>
                  <a:gd name="T13" fmla="*/ 0 h 4"/>
                  <a:gd name="T14" fmla="*/ 75 w 5"/>
                  <a:gd name="T15" fmla="*/ 15 h 4"/>
                  <a:gd name="T16" fmla="*/ 60 w 5"/>
                  <a:gd name="T17" fmla="*/ 45 h 4"/>
                  <a:gd name="T18" fmla="*/ 30 w 5"/>
                  <a:gd name="T19" fmla="*/ 60 h 4"/>
                  <a:gd name="T20" fmla="*/ 75 w 5"/>
                  <a:gd name="T21" fmla="*/ 15 h 4"/>
                  <a:gd name="T22" fmla="*/ 60 w 5"/>
                  <a:gd name="T23" fmla="*/ 0 h 4"/>
                  <a:gd name="T24" fmla="*/ 45 w 5"/>
                  <a:gd name="T25" fmla="*/ 0 h 4"/>
                  <a:gd name="T26" fmla="*/ 15 w 5"/>
                  <a:gd name="T27" fmla="*/ 15 h 4"/>
                  <a:gd name="T28" fmla="*/ 15 w 5"/>
                  <a:gd name="T29" fmla="*/ 45 h 4"/>
                  <a:gd name="T30" fmla="*/ 15 w 5"/>
                  <a:gd name="T31" fmla="*/ 45 h 4"/>
                  <a:gd name="T32" fmla="*/ 15 w 5"/>
                  <a:gd name="T33" fmla="*/ 60 h 4"/>
                  <a:gd name="T34" fmla="*/ 30 w 5"/>
                  <a:gd name="T35" fmla="*/ 60 h 4"/>
                  <a:gd name="T36" fmla="*/ 60 w 5"/>
                  <a:gd name="T37" fmla="*/ 45 h 4"/>
                  <a:gd name="T38" fmla="*/ 75 w 5"/>
                  <a:gd name="T39" fmla="*/ 15 h 4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</a:gdLst>
                <a:ahLst/>
                <a:cxnLst>
                  <a:cxn ang="T40">
                    <a:pos x="T0" y="T1"/>
                  </a:cxn>
                  <a:cxn ang="T41">
                    <a:pos x="T2" y="T3"/>
                  </a:cxn>
                  <a:cxn ang="T42">
                    <a:pos x="T4" y="T5"/>
                  </a:cxn>
                  <a:cxn ang="T43">
                    <a:pos x="T6" y="T7"/>
                  </a:cxn>
                  <a:cxn ang="T44">
                    <a:pos x="T8" y="T9"/>
                  </a:cxn>
                  <a:cxn ang="T45">
                    <a:pos x="T10" y="T11"/>
                  </a:cxn>
                  <a:cxn ang="T46">
                    <a:pos x="T12" y="T13"/>
                  </a:cxn>
                  <a:cxn ang="T47">
                    <a:pos x="T14" y="T15"/>
                  </a:cxn>
                  <a:cxn ang="T48">
                    <a:pos x="T16" y="T17"/>
                  </a:cxn>
                  <a:cxn ang="T49">
                    <a:pos x="T18" y="T19"/>
                  </a:cxn>
                  <a:cxn ang="T50">
                    <a:pos x="T20" y="T21"/>
                  </a:cxn>
                  <a:cxn ang="T51">
                    <a:pos x="T22" y="T23"/>
                  </a:cxn>
                  <a:cxn ang="T52">
                    <a:pos x="T24" y="T25"/>
                  </a:cxn>
                  <a:cxn ang="T53">
                    <a:pos x="T26" y="T27"/>
                  </a:cxn>
                  <a:cxn ang="T54">
                    <a:pos x="T28" y="T29"/>
                  </a:cxn>
                  <a:cxn ang="T55">
                    <a:pos x="T30" y="T31"/>
                  </a:cxn>
                  <a:cxn ang="T56">
                    <a:pos x="T32" y="T33"/>
                  </a:cxn>
                  <a:cxn ang="T57">
                    <a:pos x="T34" y="T35"/>
                  </a:cxn>
                  <a:cxn ang="T58">
                    <a:pos x="T36" y="T37"/>
                  </a:cxn>
                  <a:cxn ang="T59">
                    <a:pos x="T38" y="T39"/>
                  </a:cxn>
                </a:cxnLst>
                <a:rect l="0" t="0" r="r" b="b"/>
                <a:pathLst>
                  <a:path w="5" h="4">
                    <a:moveTo>
                      <a:pt x="2" y="4"/>
                    </a:moveTo>
                    <a:cubicBezTo>
                      <a:pt x="2" y="4"/>
                      <a:pt x="1" y="4"/>
                      <a:pt x="1" y="4"/>
                    </a:cubicBezTo>
                    <a:cubicBezTo>
                      <a:pt x="0" y="4"/>
                      <a:pt x="0" y="3"/>
                      <a:pt x="0" y="3"/>
                    </a:cubicBezTo>
                    <a:cubicBezTo>
                      <a:pt x="0" y="2"/>
                      <a:pt x="0" y="1"/>
                      <a:pt x="1" y="1"/>
                    </a:cubicBezTo>
                    <a:cubicBezTo>
                      <a:pt x="2" y="0"/>
                      <a:pt x="2" y="0"/>
                      <a:pt x="3" y="0"/>
                    </a:cubicBezTo>
                    <a:cubicBezTo>
                      <a:pt x="4" y="0"/>
                      <a:pt x="4" y="0"/>
                      <a:pt x="4" y="0"/>
                    </a:cubicBezTo>
                    <a:cubicBezTo>
                      <a:pt x="5" y="0"/>
                      <a:pt x="5" y="1"/>
                      <a:pt x="5" y="1"/>
                    </a:cubicBezTo>
                    <a:cubicBezTo>
                      <a:pt x="5" y="2"/>
                      <a:pt x="5" y="3"/>
                      <a:pt x="4" y="3"/>
                    </a:cubicBezTo>
                    <a:cubicBezTo>
                      <a:pt x="4" y="4"/>
                      <a:pt x="3" y="4"/>
                      <a:pt x="2" y="4"/>
                    </a:cubicBezTo>
                    <a:close/>
                    <a:moveTo>
                      <a:pt x="5" y="1"/>
                    </a:moveTo>
                    <a:cubicBezTo>
                      <a:pt x="5" y="1"/>
                      <a:pt x="5" y="1"/>
                      <a:pt x="4" y="0"/>
                    </a:cubicBezTo>
                    <a:cubicBezTo>
                      <a:pt x="4" y="0"/>
                      <a:pt x="4" y="0"/>
                      <a:pt x="3" y="0"/>
                    </a:cubicBezTo>
                    <a:cubicBezTo>
                      <a:pt x="3" y="0"/>
                      <a:pt x="2" y="0"/>
                      <a:pt x="1" y="1"/>
                    </a:cubicBezTo>
                    <a:cubicBezTo>
                      <a:pt x="1" y="1"/>
                      <a:pt x="0" y="2"/>
                      <a:pt x="1" y="3"/>
                    </a:cubicBezTo>
                    <a:cubicBezTo>
                      <a:pt x="1" y="3"/>
                      <a:pt x="1" y="3"/>
                      <a:pt x="1" y="4"/>
                    </a:cubicBezTo>
                    <a:cubicBezTo>
                      <a:pt x="1" y="4"/>
                      <a:pt x="2" y="4"/>
                      <a:pt x="2" y="4"/>
                    </a:cubicBezTo>
                    <a:cubicBezTo>
                      <a:pt x="3" y="4"/>
                      <a:pt x="4" y="4"/>
                      <a:pt x="4" y="3"/>
                    </a:cubicBezTo>
                    <a:cubicBezTo>
                      <a:pt x="5" y="3"/>
                      <a:pt x="5" y="2"/>
                      <a:pt x="5" y="1"/>
                    </a:cubicBez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18" name="Freeform 297"/>
              <xdr:cNvSpPr>
                <a:spLocks noChangeAspect="1"/>
              </xdr:cNvSpPr>
            </xdr:nvSpPr>
            <xdr:spPr bwMode="auto">
              <a:xfrm>
                <a:off x="6375" y="5155"/>
                <a:ext cx="45" cy="75"/>
              </a:xfrm>
              <a:custGeom>
                <a:avLst/>
                <a:gdLst>
                  <a:gd name="T0" fmla="*/ 45 w 3"/>
                  <a:gd name="T1" fmla="*/ 15 h 5"/>
                  <a:gd name="T2" fmla="*/ 45 w 3"/>
                  <a:gd name="T3" fmla="*/ 75 h 5"/>
                  <a:gd name="T4" fmla="*/ 45 w 3"/>
                  <a:gd name="T5" fmla="*/ 75 h 5"/>
                  <a:gd name="T6" fmla="*/ 45 w 3"/>
                  <a:gd name="T7" fmla="*/ 15 h 5"/>
                  <a:gd name="T8" fmla="*/ 45 w 3"/>
                  <a:gd name="T9" fmla="*/ 15 h 5"/>
                  <a:gd name="T10" fmla="*/ 45 w 3"/>
                  <a:gd name="T11" fmla="*/ 15 h 5"/>
                  <a:gd name="T12" fmla="*/ 30 w 3"/>
                  <a:gd name="T13" fmla="*/ 15 h 5"/>
                  <a:gd name="T14" fmla="*/ 15 w 3"/>
                  <a:gd name="T15" fmla="*/ 15 h 5"/>
                  <a:gd name="T16" fmla="*/ 0 w 3"/>
                  <a:gd name="T17" fmla="*/ 75 h 5"/>
                  <a:gd name="T18" fmla="*/ 0 w 3"/>
                  <a:gd name="T19" fmla="*/ 75 h 5"/>
                  <a:gd name="T20" fmla="*/ 15 w 3"/>
                  <a:gd name="T21" fmla="*/ 30 h 5"/>
                  <a:gd name="T22" fmla="*/ 0 w 3"/>
                  <a:gd name="T23" fmla="*/ 30 h 5"/>
                  <a:gd name="T24" fmla="*/ 15 w 3"/>
                  <a:gd name="T25" fmla="*/ 15 h 5"/>
                  <a:gd name="T26" fmla="*/ 15 w 3"/>
                  <a:gd name="T27" fmla="*/ 0 h 5"/>
                  <a:gd name="T28" fmla="*/ 15 w 3"/>
                  <a:gd name="T29" fmla="*/ 0 h 5"/>
                  <a:gd name="T30" fmla="*/ 15 w 3"/>
                  <a:gd name="T31" fmla="*/ 15 h 5"/>
                  <a:gd name="T32" fmla="*/ 30 w 3"/>
                  <a:gd name="T33" fmla="*/ 0 h 5"/>
                  <a:gd name="T34" fmla="*/ 45 w 3"/>
                  <a:gd name="T35" fmla="*/ 0 h 5"/>
                  <a:gd name="T36" fmla="*/ 45 w 3"/>
                  <a:gd name="T37" fmla="*/ 15 h 5"/>
                  <a:gd name="T38" fmla="*/ 45 w 3"/>
                  <a:gd name="T39" fmla="*/ 15 h 5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</a:gdLst>
                <a:ahLst/>
                <a:cxnLst>
                  <a:cxn ang="T40">
                    <a:pos x="T0" y="T1"/>
                  </a:cxn>
                  <a:cxn ang="T41">
                    <a:pos x="T2" y="T3"/>
                  </a:cxn>
                  <a:cxn ang="T42">
                    <a:pos x="T4" y="T5"/>
                  </a:cxn>
                  <a:cxn ang="T43">
                    <a:pos x="T6" y="T7"/>
                  </a:cxn>
                  <a:cxn ang="T44">
                    <a:pos x="T8" y="T9"/>
                  </a:cxn>
                  <a:cxn ang="T45">
                    <a:pos x="T10" y="T11"/>
                  </a:cxn>
                  <a:cxn ang="T46">
                    <a:pos x="T12" y="T13"/>
                  </a:cxn>
                  <a:cxn ang="T47">
                    <a:pos x="T14" y="T15"/>
                  </a:cxn>
                  <a:cxn ang="T48">
                    <a:pos x="T16" y="T17"/>
                  </a:cxn>
                  <a:cxn ang="T49">
                    <a:pos x="T18" y="T19"/>
                  </a:cxn>
                  <a:cxn ang="T50">
                    <a:pos x="T20" y="T21"/>
                  </a:cxn>
                  <a:cxn ang="T51">
                    <a:pos x="T22" y="T23"/>
                  </a:cxn>
                  <a:cxn ang="T52">
                    <a:pos x="T24" y="T25"/>
                  </a:cxn>
                  <a:cxn ang="T53">
                    <a:pos x="T26" y="T27"/>
                  </a:cxn>
                  <a:cxn ang="T54">
                    <a:pos x="T28" y="T29"/>
                  </a:cxn>
                  <a:cxn ang="T55">
                    <a:pos x="T30" y="T31"/>
                  </a:cxn>
                  <a:cxn ang="T56">
                    <a:pos x="T32" y="T33"/>
                  </a:cxn>
                  <a:cxn ang="T57">
                    <a:pos x="T34" y="T35"/>
                  </a:cxn>
                  <a:cxn ang="T58">
                    <a:pos x="T36" y="T37"/>
                  </a:cxn>
                  <a:cxn ang="T59">
                    <a:pos x="T38" y="T39"/>
                  </a:cxn>
                </a:cxnLst>
                <a:rect l="0" t="0" r="r" b="b"/>
                <a:pathLst>
                  <a:path w="3" h="5">
                    <a:moveTo>
                      <a:pt x="3" y="1"/>
                    </a:moveTo>
                    <a:lnTo>
                      <a:pt x="3" y="5"/>
                    </a:lnTo>
                    <a:lnTo>
                      <a:pt x="3" y="1"/>
                    </a:lnTo>
                    <a:cubicBezTo>
                      <a:pt x="3" y="1"/>
                      <a:pt x="3" y="1"/>
                      <a:pt x="3" y="1"/>
                    </a:cubicBezTo>
                    <a:cubicBezTo>
                      <a:pt x="3" y="1"/>
                      <a:pt x="3" y="1"/>
                      <a:pt x="3" y="1"/>
                    </a:cubicBezTo>
                    <a:cubicBezTo>
                      <a:pt x="3" y="1"/>
                      <a:pt x="2" y="0"/>
                      <a:pt x="2" y="1"/>
                    </a:cubicBezTo>
                    <a:cubicBezTo>
                      <a:pt x="2" y="1"/>
                      <a:pt x="1" y="1"/>
                      <a:pt x="1" y="1"/>
                    </a:cubicBezTo>
                    <a:lnTo>
                      <a:pt x="0" y="5"/>
                    </a:lnTo>
                    <a:lnTo>
                      <a:pt x="1" y="2"/>
                    </a:lnTo>
                    <a:lnTo>
                      <a:pt x="0" y="2"/>
                    </a:lnTo>
                    <a:cubicBezTo>
                      <a:pt x="0" y="2"/>
                      <a:pt x="0" y="2"/>
                      <a:pt x="1" y="1"/>
                    </a:cubicBezTo>
                    <a:lnTo>
                      <a:pt x="1" y="0"/>
                    </a:lnTo>
                    <a:lnTo>
                      <a:pt x="1" y="1"/>
                    </a:lnTo>
                    <a:cubicBezTo>
                      <a:pt x="1" y="1"/>
                      <a:pt x="2" y="0"/>
                      <a:pt x="2" y="0"/>
                    </a:cubicBezTo>
                    <a:cubicBezTo>
                      <a:pt x="2" y="0"/>
                      <a:pt x="3" y="0"/>
                      <a:pt x="3" y="0"/>
                    </a:cubicBezTo>
                    <a:cubicBezTo>
                      <a:pt x="3" y="1"/>
                      <a:pt x="3" y="1"/>
                      <a:pt x="3" y="1"/>
                    </a:cubicBezTo>
                    <a:cubicBezTo>
                      <a:pt x="3" y="1"/>
                      <a:pt x="3" y="1"/>
                      <a:pt x="3" y="1"/>
                    </a:cubicBez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19" name="AutoShape 298"/>
              <xdr:cNvSpPr>
                <a:spLocks noChangeAspect="1"/>
              </xdr:cNvSpPr>
            </xdr:nvSpPr>
            <xdr:spPr bwMode="auto">
              <a:xfrm>
                <a:off x="6435" y="5095"/>
                <a:ext cx="60" cy="135"/>
              </a:xfrm>
              <a:custGeom>
                <a:avLst/>
                <a:gdLst>
                  <a:gd name="T0" fmla="*/ 60 w 4"/>
                  <a:gd name="T1" fmla="*/ 0 h 9"/>
                  <a:gd name="T2" fmla="*/ 45 w 4"/>
                  <a:gd name="T3" fmla="*/ 60 h 9"/>
                  <a:gd name="T4" fmla="*/ 60 w 4"/>
                  <a:gd name="T5" fmla="*/ 45 h 9"/>
                  <a:gd name="T6" fmla="*/ 60 w 4"/>
                  <a:gd name="T7" fmla="*/ 60 h 9"/>
                  <a:gd name="T8" fmla="*/ 45 w 4"/>
                  <a:gd name="T9" fmla="*/ 60 h 9"/>
                  <a:gd name="T10" fmla="*/ 45 w 4"/>
                  <a:gd name="T11" fmla="*/ 105 h 9"/>
                  <a:gd name="T12" fmla="*/ 45 w 4"/>
                  <a:gd name="T13" fmla="*/ 105 h 9"/>
                  <a:gd name="T14" fmla="*/ 45 w 4"/>
                  <a:gd name="T15" fmla="*/ 120 h 9"/>
                  <a:gd name="T16" fmla="*/ 45 w 4"/>
                  <a:gd name="T17" fmla="*/ 120 h 9"/>
                  <a:gd name="T18" fmla="*/ 45 w 4"/>
                  <a:gd name="T19" fmla="*/ 120 h 9"/>
                  <a:gd name="T20" fmla="*/ 45 w 4"/>
                  <a:gd name="T21" fmla="*/ 120 h 9"/>
                  <a:gd name="T22" fmla="*/ 30 w 4"/>
                  <a:gd name="T23" fmla="*/ 120 h 9"/>
                  <a:gd name="T24" fmla="*/ 0 w 4"/>
                  <a:gd name="T25" fmla="*/ 120 h 9"/>
                  <a:gd name="T26" fmla="*/ 0 w 4"/>
                  <a:gd name="T27" fmla="*/ 105 h 9"/>
                  <a:gd name="T28" fmla="*/ 15 w 4"/>
                  <a:gd name="T29" fmla="*/ 75 h 9"/>
                  <a:gd name="T30" fmla="*/ 45 w 4"/>
                  <a:gd name="T31" fmla="*/ 60 h 9"/>
                  <a:gd name="T32" fmla="*/ 45 w 4"/>
                  <a:gd name="T33" fmla="*/ 0 h 9"/>
                  <a:gd name="T34" fmla="*/ 60 w 4"/>
                  <a:gd name="T35" fmla="*/ 0 h 9"/>
                  <a:gd name="T36" fmla="*/ 45 w 4"/>
                  <a:gd name="T37" fmla="*/ 60 h 9"/>
                  <a:gd name="T38" fmla="*/ 15 w 4"/>
                  <a:gd name="T39" fmla="*/ 75 h 9"/>
                  <a:gd name="T40" fmla="*/ 0 w 4"/>
                  <a:gd name="T41" fmla="*/ 105 h 9"/>
                  <a:gd name="T42" fmla="*/ 0 w 4"/>
                  <a:gd name="T43" fmla="*/ 120 h 9"/>
                  <a:gd name="T44" fmla="*/ 15 w 4"/>
                  <a:gd name="T45" fmla="*/ 120 h 9"/>
                  <a:gd name="T46" fmla="*/ 45 w 4"/>
                  <a:gd name="T47" fmla="*/ 120 h 9"/>
                  <a:gd name="T48" fmla="*/ 45 w 4"/>
                  <a:gd name="T49" fmla="*/ 60 h 9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0" t="0" r="r" b="b"/>
                <a:pathLst>
                  <a:path w="4" h="9">
                    <a:moveTo>
                      <a:pt x="4" y="0"/>
                    </a:moveTo>
                    <a:lnTo>
                      <a:pt x="3" y="4"/>
                    </a:lnTo>
                    <a:cubicBezTo>
                      <a:pt x="4" y="3"/>
                      <a:pt x="4" y="3"/>
                      <a:pt x="4" y="3"/>
                    </a:cubicBezTo>
                    <a:lnTo>
                      <a:pt x="4" y="4"/>
                    </a:lnTo>
                    <a:cubicBezTo>
                      <a:pt x="4" y="4"/>
                      <a:pt x="4" y="4"/>
                      <a:pt x="3" y="4"/>
                    </a:cubicBezTo>
                    <a:lnTo>
                      <a:pt x="3" y="7"/>
                    </a:lnTo>
                    <a:lnTo>
                      <a:pt x="3" y="8"/>
                    </a:lnTo>
                    <a:cubicBezTo>
                      <a:pt x="3" y="8"/>
                      <a:pt x="3" y="8"/>
                      <a:pt x="3" y="8"/>
                    </a:cubicBezTo>
                    <a:cubicBezTo>
                      <a:pt x="3" y="8"/>
                      <a:pt x="3" y="8"/>
                      <a:pt x="3" y="8"/>
                    </a:cubicBezTo>
                    <a:cubicBezTo>
                      <a:pt x="2" y="8"/>
                      <a:pt x="2" y="8"/>
                      <a:pt x="2" y="8"/>
                    </a:cubicBezTo>
                    <a:cubicBezTo>
                      <a:pt x="1" y="9"/>
                      <a:pt x="0" y="8"/>
                      <a:pt x="0" y="8"/>
                    </a:cubicBezTo>
                    <a:cubicBezTo>
                      <a:pt x="0" y="8"/>
                      <a:pt x="0" y="7"/>
                      <a:pt x="0" y="7"/>
                    </a:cubicBezTo>
                    <a:cubicBezTo>
                      <a:pt x="0" y="6"/>
                      <a:pt x="0" y="6"/>
                      <a:pt x="1" y="5"/>
                    </a:cubicBezTo>
                    <a:cubicBezTo>
                      <a:pt x="2" y="4"/>
                      <a:pt x="2" y="4"/>
                      <a:pt x="3" y="4"/>
                    </a:cubicBezTo>
                    <a:lnTo>
                      <a:pt x="3" y="0"/>
                    </a:lnTo>
                    <a:lnTo>
                      <a:pt x="4" y="0"/>
                    </a:lnTo>
                    <a:close/>
                    <a:moveTo>
                      <a:pt x="3" y="4"/>
                    </a:moveTo>
                    <a:cubicBezTo>
                      <a:pt x="2" y="4"/>
                      <a:pt x="2" y="5"/>
                      <a:pt x="1" y="5"/>
                    </a:cubicBezTo>
                    <a:cubicBezTo>
                      <a:pt x="1" y="6"/>
                      <a:pt x="0" y="7"/>
                      <a:pt x="0" y="7"/>
                    </a:cubicBezTo>
                    <a:cubicBezTo>
                      <a:pt x="0" y="7"/>
                      <a:pt x="0" y="7"/>
                      <a:pt x="0" y="8"/>
                    </a:cubicBezTo>
                    <a:cubicBezTo>
                      <a:pt x="0" y="8"/>
                      <a:pt x="1" y="8"/>
                      <a:pt x="1" y="8"/>
                    </a:cubicBezTo>
                    <a:cubicBezTo>
                      <a:pt x="2" y="8"/>
                      <a:pt x="2" y="8"/>
                      <a:pt x="3" y="8"/>
                    </a:cubicBezTo>
                    <a:lnTo>
                      <a:pt x="3" y="4"/>
                    </a:ln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20" name="AutoShape 299"/>
              <xdr:cNvSpPr>
                <a:spLocks noChangeAspect="1"/>
              </xdr:cNvSpPr>
            </xdr:nvSpPr>
            <xdr:spPr bwMode="auto">
              <a:xfrm>
                <a:off x="6525" y="5110"/>
                <a:ext cx="1" cy="90"/>
              </a:xfrm>
              <a:custGeom>
                <a:avLst/>
                <a:gdLst>
                  <a:gd name="T0" fmla="*/ 0 w 1"/>
                  <a:gd name="T1" fmla="*/ 0 h 6"/>
                  <a:gd name="T2" fmla="*/ 0 w 1"/>
                  <a:gd name="T3" fmla="*/ 15 h 6"/>
                  <a:gd name="T4" fmla="*/ 0 w 1"/>
                  <a:gd name="T5" fmla="*/ 15 h 6"/>
                  <a:gd name="T6" fmla="*/ 0 w 1"/>
                  <a:gd name="T7" fmla="*/ 0 h 6"/>
                  <a:gd name="T8" fmla="*/ 0 w 1"/>
                  <a:gd name="T9" fmla="*/ 30 h 6"/>
                  <a:gd name="T10" fmla="*/ 0 w 1"/>
                  <a:gd name="T11" fmla="*/ 90 h 6"/>
                  <a:gd name="T12" fmla="*/ 0 w 1"/>
                  <a:gd name="T13" fmla="*/ 90 h 6"/>
                  <a:gd name="T14" fmla="*/ 0 w 1"/>
                  <a:gd name="T15" fmla="*/ 30 h 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0" t="0" r="r" b="b"/>
                <a:pathLst>
                  <a:path w="1" h="6">
                    <a:moveTo>
                      <a:pt x="0" y="0"/>
                    </a:moveTo>
                    <a:lnTo>
                      <a:pt x="0" y="1"/>
                    </a:lnTo>
                    <a:lnTo>
                      <a:pt x="0" y="0"/>
                    </a:lnTo>
                    <a:close/>
                    <a:moveTo>
                      <a:pt x="0" y="2"/>
                    </a:moveTo>
                    <a:lnTo>
                      <a:pt x="0" y="6"/>
                    </a:lnTo>
                    <a:lnTo>
                      <a:pt x="0" y="2"/>
                    </a:ln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21" name="Freeform 300"/>
              <xdr:cNvSpPr>
                <a:spLocks noChangeAspect="1"/>
              </xdr:cNvSpPr>
            </xdr:nvSpPr>
            <xdr:spPr bwMode="auto">
              <a:xfrm>
                <a:off x="6540" y="5065"/>
                <a:ext cx="30" cy="135"/>
              </a:xfrm>
              <a:custGeom>
                <a:avLst/>
                <a:gdLst>
                  <a:gd name="T0" fmla="*/ 30 w 2"/>
                  <a:gd name="T1" fmla="*/ 60 h 9"/>
                  <a:gd name="T2" fmla="*/ 15 w 2"/>
                  <a:gd name="T3" fmla="*/ 60 h 9"/>
                  <a:gd name="T4" fmla="*/ 15 w 2"/>
                  <a:gd name="T5" fmla="*/ 135 h 9"/>
                  <a:gd name="T6" fmla="*/ 15 w 2"/>
                  <a:gd name="T7" fmla="*/ 135 h 9"/>
                  <a:gd name="T8" fmla="*/ 15 w 2"/>
                  <a:gd name="T9" fmla="*/ 60 h 9"/>
                  <a:gd name="T10" fmla="*/ 0 w 2"/>
                  <a:gd name="T11" fmla="*/ 75 h 9"/>
                  <a:gd name="T12" fmla="*/ 0 w 2"/>
                  <a:gd name="T13" fmla="*/ 60 h 9"/>
                  <a:gd name="T14" fmla="*/ 15 w 2"/>
                  <a:gd name="T15" fmla="*/ 60 h 9"/>
                  <a:gd name="T16" fmla="*/ 0 w 2"/>
                  <a:gd name="T17" fmla="*/ 0 h 9"/>
                  <a:gd name="T18" fmla="*/ 15 w 2"/>
                  <a:gd name="T19" fmla="*/ 0 h 9"/>
                  <a:gd name="T20" fmla="*/ 15 w 2"/>
                  <a:gd name="T21" fmla="*/ 60 h 9"/>
                  <a:gd name="T22" fmla="*/ 30 w 2"/>
                  <a:gd name="T23" fmla="*/ 45 h 9"/>
                  <a:gd name="T24" fmla="*/ 30 w 2"/>
                  <a:gd name="T25" fmla="*/ 60 h 9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</a:gdLst>
                <a:ahLst/>
                <a:cxnLst>
                  <a:cxn ang="T26">
                    <a:pos x="T0" y="T1"/>
                  </a:cxn>
                  <a:cxn ang="T27">
                    <a:pos x="T2" y="T3"/>
                  </a:cxn>
                  <a:cxn ang="T28">
                    <a:pos x="T4" y="T5"/>
                  </a:cxn>
                  <a:cxn ang="T29">
                    <a:pos x="T6" y="T7"/>
                  </a:cxn>
                  <a:cxn ang="T30">
                    <a:pos x="T8" y="T9"/>
                  </a:cxn>
                  <a:cxn ang="T31">
                    <a:pos x="T10" y="T11"/>
                  </a:cxn>
                  <a:cxn ang="T32">
                    <a:pos x="T12" y="T13"/>
                  </a:cxn>
                  <a:cxn ang="T33">
                    <a:pos x="T14" y="T15"/>
                  </a:cxn>
                  <a:cxn ang="T34">
                    <a:pos x="T16" y="T17"/>
                  </a:cxn>
                  <a:cxn ang="T35">
                    <a:pos x="T18" y="T19"/>
                  </a:cxn>
                  <a:cxn ang="T36">
                    <a:pos x="T20" y="T21"/>
                  </a:cxn>
                  <a:cxn ang="T37">
                    <a:pos x="T22" y="T23"/>
                  </a:cxn>
                  <a:cxn ang="T38">
                    <a:pos x="T24" y="T25"/>
                  </a:cxn>
                </a:cxnLst>
                <a:rect l="0" t="0" r="r" b="b"/>
                <a:pathLst>
                  <a:path w="2" h="9">
                    <a:moveTo>
                      <a:pt x="2" y="4"/>
                    </a:moveTo>
                    <a:lnTo>
                      <a:pt x="1" y="4"/>
                    </a:lnTo>
                    <a:lnTo>
                      <a:pt x="1" y="9"/>
                    </a:lnTo>
                    <a:lnTo>
                      <a:pt x="1" y="4"/>
                    </a:lnTo>
                    <a:lnTo>
                      <a:pt x="0" y="5"/>
                    </a:lnTo>
                    <a:lnTo>
                      <a:pt x="0" y="4"/>
                    </a:lnTo>
                    <a:lnTo>
                      <a:pt x="1" y="4"/>
                    </a:lnTo>
                    <a:lnTo>
                      <a:pt x="0" y="0"/>
                    </a:lnTo>
                    <a:lnTo>
                      <a:pt x="1" y="0"/>
                    </a:lnTo>
                    <a:lnTo>
                      <a:pt x="1" y="4"/>
                    </a:lnTo>
                    <a:lnTo>
                      <a:pt x="2" y="3"/>
                    </a:lnTo>
                    <a:lnTo>
                      <a:pt x="2" y="4"/>
                    </a:ln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22" name="Freeform 301"/>
              <xdr:cNvSpPr>
                <a:spLocks noChangeAspect="1"/>
              </xdr:cNvSpPr>
            </xdr:nvSpPr>
            <xdr:spPr bwMode="auto">
              <a:xfrm>
                <a:off x="6585" y="5095"/>
                <a:ext cx="60" cy="75"/>
              </a:xfrm>
              <a:custGeom>
                <a:avLst/>
                <a:gdLst>
                  <a:gd name="T0" fmla="*/ 45 w 4"/>
                  <a:gd name="T1" fmla="*/ 0 h 5"/>
                  <a:gd name="T2" fmla="*/ 60 w 4"/>
                  <a:gd name="T3" fmla="*/ 45 h 5"/>
                  <a:gd name="T4" fmla="*/ 60 w 4"/>
                  <a:gd name="T5" fmla="*/ 60 h 5"/>
                  <a:gd name="T6" fmla="*/ 45 w 4"/>
                  <a:gd name="T7" fmla="*/ 30 h 5"/>
                  <a:gd name="T8" fmla="*/ 45 w 4"/>
                  <a:gd name="T9" fmla="*/ 75 h 5"/>
                  <a:gd name="T10" fmla="*/ 30 w 4"/>
                  <a:gd name="T11" fmla="*/ 75 h 5"/>
                  <a:gd name="T12" fmla="*/ 15 w 4"/>
                  <a:gd name="T13" fmla="*/ 60 h 5"/>
                  <a:gd name="T14" fmla="*/ 15 w 4"/>
                  <a:gd name="T15" fmla="*/ 60 h 5"/>
                  <a:gd name="T16" fmla="*/ 15 w 4"/>
                  <a:gd name="T17" fmla="*/ 30 h 5"/>
                  <a:gd name="T18" fmla="*/ 30 w 4"/>
                  <a:gd name="T19" fmla="*/ 0 h 5"/>
                  <a:gd name="T20" fmla="*/ 30 w 4"/>
                  <a:gd name="T21" fmla="*/ 0 h 5"/>
                  <a:gd name="T22" fmla="*/ 30 w 4"/>
                  <a:gd name="T23" fmla="*/ 0 h 5"/>
                  <a:gd name="T24" fmla="*/ 30 w 4"/>
                  <a:gd name="T25" fmla="*/ 0 h 5"/>
                  <a:gd name="T26" fmla="*/ 15 w 4"/>
                  <a:gd name="T27" fmla="*/ 30 h 5"/>
                  <a:gd name="T28" fmla="*/ 15 w 4"/>
                  <a:gd name="T29" fmla="*/ 60 h 5"/>
                  <a:gd name="T30" fmla="*/ 15 w 4"/>
                  <a:gd name="T31" fmla="*/ 60 h 5"/>
                  <a:gd name="T32" fmla="*/ 30 w 4"/>
                  <a:gd name="T33" fmla="*/ 75 h 5"/>
                  <a:gd name="T34" fmla="*/ 45 w 4"/>
                  <a:gd name="T35" fmla="*/ 60 h 5"/>
                  <a:gd name="T36" fmla="*/ 45 w 4"/>
                  <a:gd name="T37" fmla="*/ 45 h 5"/>
                  <a:gd name="T38" fmla="*/ 45 w 4"/>
                  <a:gd name="T39" fmla="*/ 15 h 5"/>
                  <a:gd name="T40" fmla="*/ 45 w 4"/>
                  <a:gd name="T41" fmla="*/ 0 h 5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</a:gdLst>
                <a:ahLst/>
                <a:cxnLst>
                  <a:cxn ang="T42">
                    <a:pos x="T0" y="T1"/>
                  </a:cxn>
                  <a:cxn ang="T43">
                    <a:pos x="T2" y="T3"/>
                  </a:cxn>
                  <a:cxn ang="T44">
                    <a:pos x="T4" y="T5"/>
                  </a:cxn>
                  <a:cxn ang="T45">
                    <a:pos x="T6" y="T7"/>
                  </a:cxn>
                  <a:cxn ang="T46">
                    <a:pos x="T8" y="T9"/>
                  </a:cxn>
                  <a:cxn ang="T47">
                    <a:pos x="T10" y="T11"/>
                  </a:cxn>
                  <a:cxn ang="T48">
                    <a:pos x="T12" y="T13"/>
                  </a:cxn>
                  <a:cxn ang="T49">
                    <a:pos x="T14" y="T15"/>
                  </a:cxn>
                  <a:cxn ang="T50">
                    <a:pos x="T16" y="T17"/>
                  </a:cxn>
                  <a:cxn ang="T51">
                    <a:pos x="T18" y="T19"/>
                  </a:cxn>
                  <a:cxn ang="T52">
                    <a:pos x="T20" y="T21"/>
                  </a:cxn>
                  <a:cxn ang="T53">
                    <a:pos x="T22" y="T23"/>
                  </a:cxn>
                  <a:cxn ang="T54">
                    <a:pos x="T24" y="T25"/>
                  </a:cxn>
                  <a:cxn ang="T55">
                    <a:pos x="T26" y="T27"/>
                  </a:cxn>
                  <a:cxn ang="T56">
                    <a:pos x="T28" y="T29"/>
                  </a:cxn>
                  <a:cxn ang="T57">
                    <a:pos x="T30" y="T31"/>
                  </a:cxn>
                  <a:cxn ang="T58">
                    <a:pos x="T32" y="T33"/>
                  </a:cxn>
                  <a:cxn ang="T59">
                    <a:pos x="T34" y="T35"/>
                  </a:cxn>
                  <a:cxn ang="T60">
                    <a:pos x="T36" y="T37"/>
                  </a:cxn>
                  <a:cxn ang="T61">
                    <a:pos x="T38" y="T39"/>
                  </a:cxn>
                  <a:cxn ang="T62">
                    <a:pos x="T40" y="T41"/>
                  </a:cxn>
                </a:cxnLst>
                <a:rect l="0" t="0" r="r" b="b"/>
                <a:pathLst>
                  <a:path w="4" h="5">
                    <a:moveTo>
                      <a:pt x="3" y="0"/>
                    </a:moveTo>
                    <a:lnTo>
                      <a:pt x="4" y="3"/>
                    </a:lnTo>
                    <a:lnTo>
                      <a:pt x="4" y="4"/>
                    </a:lnTo>
                    <a:lnTo>
                      <a:pt x="3" y="2"/>
                    </a:lnTo>
                    <a:cubicBezTo>
                      <a:pt x="4" y="3"/>
                      <a:pt x="3" y="4"/>
                      <a:pt x="3" y="5"/>
                    </a:cubicBezTo>
                    <a:cubicBezTo>
                      <a:pt x="3" y="5"/>
                      <a:pt x="2" y="5"/>
                      <a:pt x="2" y="5"/>
                    </a:cubicBezTo>
                    <a:cubicBezTo>
                      <a:pt x="1" y="5"/>
                      <a:pt x="1" y="5"/>
                      <a:pt x="1" y="4"/>
                    </a:cubicBezTo>
                    <a:cubicBezTo>
                      <a:pt x="1" y="4"/>
                      <a:pt x="1" y="4"/>
                      <a:pt x="1" y="4"/>
                    </a:cubicBezTo>
                    <a:cubicBezTo>
                      <a:pt x="0" y="4"/>
                      <a:pt x="0" y="3"/>
                      <a:pt x="1" y="2"/>
                    </a:cubicBezTo>
                    <a:cubicBezTo>
                      <a:pt x="1" y="1"/>
                      <a:pt x="1" y="0"/>
                      <a:pt x="2" y="0"/>
                    </a:cubicBezTo>
                    <a:cubicBezTo>
                      <a:pt x="2" y="0"/>
                      <a:pt x="2" y="0"/>
                      <a:pt x="2" y="0"/>
                    </a:cubicBezTo>
                    <a:lnTo>
                      <a:pt x="2" y="0"/>
                    </a:lnTo>
                    <a:cubicBezTo>
                      <a:pt x="2" y="0"/>
                      <a:pt x="2" y="0"/>
                      <a:pt x="2" y="0"/>
                    </a:cubicBezTo>
                    <a:cubicBezTo>
                      <a:pt x="1" y="1"/>
                      <a:pt x="1" y="1"/>
                      <a:pt x="1" y="2"/>
                    </a:cubicBezTo>
                    <a:cubicBezTo>
                      <a:pt x="1" y="3"/>
                      <a:pt x="1" y="3"/>
                      <a:pt x="1" y="4"/>
                    </a:cubicBezTo>
                    <a:cubicBezTo>
                      <a:pt x="1" y="4"/>
                      <a:pt x="1" y="4"/>
                      <a:pt x="1" y="4"/>
                    </a:cubicBezTo>
                    <a:cubicBezTo>
                      <a:pt x="1" y="4"/>
                      <a:pt x="2" y="5"/>
                      <a:pt x="2" y="5"/>
                    </a:cubicBezTo>
                    <a:cubicBezTo>
                      <a:pt x="2" y="5"/>
                      <a:pt x="2" y="5"/>
                      <a:pt x="3" y="4"/>
                    </a:cubicBezTo>
                    <a:cubicBezTo>
                      <a:pt x="3" y="4"/>
                      <a:pt x="3" y="4"/>
                      <a:pt x="3" y="3"/>
                    </a:cubicBezTo>
                    <a:cubicBezTo>
                      <a:pt x="3" y="2"/>
                      <a:pt x="3" y="2"/>
                      <a:pt x="3" y="1"/>
                    </a:cubicBezTo>
                    <a:cubicBezTo>
                      <a:pt x="3" y="0"/>
                      <a:pt x="3" y="0"/>
                      <a:pt x="3" y="0"/>
                    </a:cubicBezTo>
                    <a:close/>
                  </a:path>
                </a:pathLst>
              </a:custGeom>
              <a:solidFill>
                <a:srgbClr val="000000"/>
              </a:solidFill>
              <a:ln w="3175">
                <a:solidFill>
                  <a:srgbClr val="FFCC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</xdr:grpSp>
      <xdr:grpSp>
        <xdr:nvGrpSpPr>
          <xdr:cNvPr id="18" name="Group 302"/>
          <xdr:cNvGrpSpPr>
            <a:grpSpLocks noChangeAspect="1"/>
          </xdr:cNvGrpSpPr>
        </xdr:nvGrpSpPr>
        <xdr:grpSpPr bwMode="auto">
          <a:xfrm>
            <a:off x="3569" y="3937"/>
            <a:ext cx="5087" cy="2917"/>
            <a:chOff x="3569" y="3937"/>
            <a:chExt cx="5087" cy="2917"/>
          </a:xfrm>
        </xdr:grpSpPr>
        <xdr:sp macro="" textlink="">
          <xdr:nvSpPr>
            <xdr:cNvPr id="204" name="Freeform 303"/>
            <xdr:cNvSpPr>
              <a:spLocks noChangeAspect="1"/>
            </xdr:cNvSpPr>
          </xdr:nvSpPr>
          <xdr:spPr bwMode="auto">
            <a:xfrm>
              <a:off x="3569" y="3937"/>
              <a:ext cx="1756" cy="2676"/>
            </a:xfrm>
            <a:custGeom>
              <a:avLst/>
              <a:gdLst>
                <a:gd name="T0" fmla="*/ 420 w 1756"/>
                <a:gd name="T1" fmla="*/ 451 h 2676"/>
                <a:gd name="T2" fmla="*/ 330 w 1756"/>
                <a:gd name="T3" fmla="*/ 0 h 2676"/>
                <a:gd name="T4" fmla="*/ 420 w 1756"/>
                <a:gd name="T5" fmla="*/ 30 h 2676"/>
                <a:gd name="T6" fmla="*/ 540 w 1756"/>
                <a:gd name="T7" fmla="*/ 106 h 2676"/>
                <a:gd name="T8" fmla="*/ 660 w 1756"/>
                <a:gd name="T9" fmla="*/ 271 h 2676"/>
                <a:gd name="T10" fmla="*/ 810 w 1756"/>
                <a:gd name="T11" fmla="*/ 572 h 2676"/>
                <a:gd name="T12" fmla="*/ 1200 w 1756"/>
                <a:gd name="T13" fmla="*/ 1534 h 2676"/>
                <a:gd name="T14" fmla="*/ 1366 w 1756"/>
                <a:gd name="T15" fmla="*/ 1804 h 2676"/>
                <a:gd name="T16" fmla="*/ 1471 w 1756"/>
                <a:gd name="T17" fmla="*/ 1925 h 2676"/>
                <a:gd name="T18" fmla="*/ 1606 w 1756"/>
                <a:gd name="T19" fmla="*/ 2015 h 2676"/>
                <a:gd name="T20" fmla="*/ 1756 w 1756"/>
                <a:gd name="T21" fmla="*/ 2015 h 2676"/>
                <a:gd name="T22" fmla="*/ 1441 w 1756"/>
                <a:gd name="T23" fmla="*/ 2661 h 2676"/>
                <a:gd name="T24" fmla="*/ 1366 w 1756"/>
                <a:gd name="T25" fmla="*/ 2676 h 2676"/>
                <a:gd name="T26" fmla="*/ 1291 w 1756"/>
                <a:gd name="T27" fmla="*/ 2661 h 2676"/>
                <a:gd name="T28" fmla="*/ 1170 w 1756"/>
                <a:gd name="T29" fmla="*/ 2571 h 2676"/>
                <a:gd name="T30" fmla="*/ 1035 w 1756"/>
                <a:gd name="T31" fmla="*/ 2406 h 2676"/>
                <a:gd name="T32" fmla="*/ 930 w 1756"/>
                <a:gd name="T33" fmla="*/ 2225 h 2676"/>
                <a:gd name="T34" fmla="*/ 825 w 1756"/>
                <a:gd name="T35" fmla="*/ 2000 h 2676"/>
                <a:gd name="T36" fmla="*/ 735 w 1756"/>
                <a:gd name="T37" fmla="*/ 1774 h 2676"/>
                <a:gd name="T38" fmla="*/ 645 w 1756"/>
                <a:gd name="T39" fmla="*/ 1534 h 2676"/>
                <a:gd name="T40" fmla="*/ 540 w 1756"/>
                <a:gd name="T41" fmla="*/ 1308 h 2676"/>
                <a:gd name="T42" fmla="*/ 420 w 1756"/>
                <a:gd name="T43" fmla="*/ 1053 h 2676"/>
                <a:gd name="T44" fmla="*/ 285 w 1756"/>
                <a:gd name="T45" fmla="*/ 842 h 2676"/>
                <a:gd name="T46" fmla="*/ 195 w 1756"/>
                <a:gd name="T47" fmla="*/ 707 h 2676"/>
                <a:gd name="T48" fmla="*/ 0 w 1756"/>
                <a:gd name="T49" fmla="*/ 602 h 2676"/>
                <a:gd name="T50" fmla="*/ 420 w 1756"/>
                <a:gd name="T51" fmla="*/ 451 h 267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0" t="0" r="r" b="b"/>
              <a:pathLst>
                <a:path w="1756" h="2676">
                  <a:moveTo>
                    <a:pt x="420" y="451"/>
                  </a:moveTo>
                  <a:lnTo>
                    <a:pt x="330" y="0"/>
                  </a:lnTo>
                  <a:lnTo>
                    <a:pt x="420" y="30"/>
                  </a:lnTo>
                  <a:lnTo>
                    <a:pt x="540" y="106"/>
                  </a:lnTo>
                  <a:lnTo>
                    <a:pt x="660" y="271"/>
                  </a:lnTo>
                  <a:lnTo>
                    <a:pt x="810" y="572"/>
                  </a:lnTo>
                  <a:lnTo>
                    <a:pt x="1200" y="1534"/>
                  </a:lnTo>
                  <a:lnTo>
                    <a:pt x="1366" y="1804"/>
                  </a:lnTo>
                  <a:lnTo>
                    <a:pt x="1471" y="1925"/>
                  </a:lnTo>
                  <a:lnTo>
                    <a:pt x="1606" y="2015"/>
                  </a:lnTo>
                  <a:lnTo>
                    <a:pt x="1756" y="2015"/>
                  </a:lnTo>
                  <a:lnTo>
                    <a:pt x="1441" y="2661"/>
                  </a:lnTo>
                  <a:lnTo>
                    <a:pt x="1366" y="2676"/>
                  </a:lnTo>
                  <a:lnTo>
                    <a:pt x="1291" y="2661"/>
                  </a:lnTo>
                  <a:lnTo>
                    <a:pt x="1170" y="2571"/>
                  </a:lnTo>
                  <a:lnTo>
                    <a:pt x="1035" y="2406"/>
                  </a:lnTo>
                  <a:lnTo>
                    <a:pt x="930" y="2225"/>
                  </a:lnTo>
                  <a:lnTo>
                    <a:pt x="825" y="2000"/>
                  </a:lnTo>
                  <a:lnTo>
                    <a:pt x="735" y="1774"/>
                  </a:lnTo>
                  <a:lnTo>
                    <a:pt x="645" y="1534"/>
                  </a:lnTo>
                  <a:lnTo>
                    <a:pt x="540" y="1308"/>
                  </a:lnTo>
                  <a:lnTo>
                    <a:pt x="420" y="1053"/>
                  </a:lnTo>
                  <a:lnTo>
                    <a:pt x="285" y="842"/>
                  </a:lnTo>
                  <a:lnTo>
                    <a:pt x="195" y="707"/>
                  </a:lnTo>
                  <a:lnTo>
                    <a:pt x="0" y="602"/>
                  </a:lnTo>
                  <a:lnTo>
                    <a:pt x="420" y="451"/>
                  </a:lnTo>
                  <a:close/>
                </a:path>
              </a:pathLst>
            </a:custGeom>
            <a:solidFill>
              <a:srgbClr val="FF00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205" name="Freeform 304"/>
            <xdr:cNvSpPr>
              <a:spLocks noChangeAspect="1"/>
            </xdr:cNvSpPr>
          </xdr:nvSpPr>
          <xdr:spPr bwMode="auto">
            <a:xfrm>
              <a:off x="6885" y="3937"/>
              <a:ext cx="1771" cy="2676"/>
            </a:xfrm>
            <a:custGeom>
              <a:avLst/>
              <a:gdLst>
                <a:gd name="T0" fmla="*/ 1336 w 1771"/>
                <a:gd name="T1" fmla="*/ 451 h 2676"/>
                <a:gd name="T2" fmla="*/ 1441 w 1771"/>
                <a:gd name="T3" fmla="*/ 0 h 2676"/>
                <a:gd name="T4" fmla="*/ 1336 w 1771"/>
                <a:gd name="T5" fmla="*/ 30 h 2676"/>
                <a:gd name="T6" fmla="*/ 1231 w 1771"/>
                <a:gd name="T7" fmla="*/ 106 h 2676"/>
                <a:gd name="T8" fmla="*/ 1111 w 1771"/>
                <a:gd name="T9" fmla="*/ 271 h 2676"/>
                <a:gd name="T10" fmla="*/ 946 w 1771"/>
                <a:gd name="T11" fmla="*/ 572 h 2676"/>
                <a:gd name="T12" fmla="*/ 556 w 1771"/>
                <a:gd name="T13" fmla="*/ 1534 h 2676"/>
                <a:gd name="T14" fmla="*/ 390 w 1771"/>
                <a:gd name="T15" fmla="*/ 1819 h 2676"/>
                <a:gd name="T16" fmla="*/ 285 w 1771"/>
                <a:gd name="T17" fmla="*/ 1925 h 2676"/>
                <a:gd name="T18" fmla="*/ 150 w 1771"/>
                <a:gd name="T19" fmla="*/ 2015 h 2676"/>
                <a:gd name="T20" fmla="*/ 0 w 1771"/>
                <a:gd name="T21" fmla="*/ 2015 h 2676"/>
                <a:gd name="T22" fmla="*/ 315 w 1771"/>
                <a:gd name="T23" fmla="*/ 2661 h 2676"/>
                <a:gd name="T24" fmla="*/ 390 w 1771"/>
                <a:gd name="T25" fmla="*/ 2676 h 2676"/>
                <a:gd name="T26" fmla="*/ 465 w 1771"/>
                <a:gd name="T27" fmla="*/ 2661 h 2676"/>
                <a:gd name="T28" fmla="*/ 601 w 1771"/>
                <a:gd name="T29" fmla="*/ 2571 h 2676"/>
                <a:gd name="T30" fmla="*/ 721 w 1771"/>
                <a:gd name="T31" fmla="*/ 2406 h 2676"/>
                <a:gd name="T32" fmla="*/ 841 w 1771"/>
                <a:gd name="T33" fmla="*/ 2225 h 2676"/>
                <a:gd name="T34" fmla="*/ 931 w 1771"/>
                <a:gd name="T35" fmla="*/ 2000 h 2676"/>
                <a:gd name="T36" fmla="*/ 1021 w 1771"/>
                <a:gd name="T37" fmla="*/ 1774 h 2676"/>
                <a:gd name="T38" fmla="*/ 1126 w 1771"/>
                <a:gd name="T39" fmla="*/ 1534 h 2676"/>
                <a:gd name="T40" fmla="*/ 1231 w 1771"/>
                <a:gd name="T41" fmla="*/ 1308 h 2676"/>
                <a:gd name="T42" fmla="*/ 1336 w 1771"/>
                <a:gd name="T43" fmla="*/ 1053 h 2676"/>
                <a:gd name="T44" fmla="*/ 1486 w 1771"/>
                <a:gd name="T45" fmla="*/ 842 h 2676"/>
                <a:gd name="T46" fmla="*/ 1576 w 1771"/>
                <a:gd name="T47" fmla="*/ 722 h 2676"/>
                <a:gd name="T48" fmla="*/ 1771 w 1771"/>
                <a:gd name="T49" fmla="*/ 602 h 2676"/>
                <a:gd name="T50" fmla="*/ 1336 w 1771"/>
                <a:gd name="T51" fmla="*/ 451 h 267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</a:gdLst>
              <a:ahLst/>
              <a:cxnLst>
                <a:cxn ang="T52">
                  <a:pos x="T0" y="T1"/>
                </a:cxn>
                <a:cxn ang="T53">
                  <a:pos x="T2" y="T3"/>
                </a:cxn>
                <a:cxn ang="T54">
                  <a:pos x="T4" y="T5"/>
                </a:cxn>
                <a:cxn ang="T55">
                  <a:pos x="T6" y="T7"/>
                </a:cxn>
                <a:cxn ang="T56">
                  <a:pos x="T8" y="T9"/>
                </a:cxn>
                <a:cxn ang="T57">
                  <a:pos x="T10" y="T11"/>
                </a:cxn>
                <a:cxn ang="T58">
                  <a:pos x="T12" y="T13"/>
                </a:cxn>
                <a:cxn ang="T59">
                  <a:pos x="T14" y="T15"/>
                </a:cxn>
                <a:cxn ang="T60">
                  <a:pos x="T16" y="T17"/>
                </a:cxn>
                <a:cxn ang="T61">
                  <a:pos x="T18" y="T19"/>
                </a:cxn>
                <a:cxn ang="T62">
                  <a:pos x="T20" y="T21"/>
                </a:cxn>
                <a:cxn ang="T63">
                  <a:pos x="T22" y="T23"/>
                </a:cxn>
                <a:cxn ang="T64">
                  <a:pos x="T24" y="T25"/>
                </a:cxn>
                <a:cxn ang="T65">
                  <a:pos x="T26" y="T27"/>
                </a:cxn>
                <a:cxn ang="T66">
                  <a:pos x="T28" y="T29"/>
                </a:cxn>
                <a:cxn ang="T67">
                  <a:pos x="T30" y="T31"/>
                </a:cxn>
                <a:cxn ang="T68">
                  <a:pos x="T32" y="T33"/>
                </a:cxn>
                <a:cxn ang="T69">
                  <a:pos x="T34" y="T35"/>
                </a:cxn>
                <a:cxn ang="T70">
                  <a:pos x="T36" y="T37"/>
                </a:cxn>
                <a:cxn ang="T71">
                  <a:pos x="T38" y="T39"/>
                </a:cxn>
                <a:cxn ang="T72">
                  <a:pos x="T40" y="T41"/>
                </a:cxn>
                <a:cxn ang="T73">
                  <a:pos x="T42" y="T43"/>
                </a:cxn>
                <a:cxn ang="T74">
                  <a:pos x="T44" y="T45"/>
                </a:cxn>
                <a:cxn ang="T75">
                  <a:pos x="T46" y="T47"/>
                </a:cxn>
                <a:cxn ang="T76">
                  <a:pos x="T48" y="T49"/>
                </a:cxn>
                <a:cxn ang="T77">
                  <a:pos x="T50" y="T51"/>
                </a:cxn>
              </a:cxnLst>
              <a:rect l="0" t="0" r="r" b="b"/>
              <a:pathLst>
                <a:path w="1771" h="2676">
                  <a:moveTo>
                    <a:pt x="1336" y="451"/>
                  </a:moveTo>
                  <a:lnTo>
                    <a:pt x="1441" y="0"/>
                  </a:lnTo>
                  <a:lnTo>
                    <a:pt x="1336" y="30"/>
                  </a:lnTo>
                  <a:lnTo>
                    <a:pt x="1231" y="106"/>
                  </a:lnTo>
                  <a:lnTo>
                    <a:pt x="1111" y="271"/>
                  </a:lnTo>
                  <a:lnTo>
                    <a:pt x="946" y="572"/>
                  </a:lnTo>
                  <a:lnTo>
                    <a:pt x="556" y="1534"/>
                  </a:lnTo>
                  <a:lnTo>
                    <a:pt x="390" y="1819"/>
                  </a:lnTo>
                  <a:lnTo>
                    <a:pt x="285" y="1925"/>
                  </a:lnTo>
                  <a:lnTo>
                    <a:pt x="150" y="2015"/>
                  </a:lnTo>
                  <a:lnTo>
                    <a:pt x="0" y="2015"/>
                  </a:lnTo>
                  <a:lnTo>
                    <a:pt x="315" y="2661"/>
                  </a:lnTo>
                  <a:lnTo>
                    <a:pt x="390" y="2676"/>
                  </a:lnTo>
                  <a:lnTo>
                    <a:pt x="465" y="2661"/>
                  </a:lnTo>
                  <a:lnTo>
                    <a:pt x="601" y="2571"/>
                  </a:lnTo>
                  <a:lnTo>
                    <a:pt x="721" y="2406"/>
                  </a:lnTo>
                  <a:lnTo>
                    <a:pt x="841" y="2225"/>
                  </a:lnTo>
                  <a:lnTo>
                    <a:pt x="931" y="2000"/>
                  </a:lnTo>
                  <a:lnTo>
                    <a:pt x="1021" y="1774"/>
                  </a:lnTo>
                  <a:lnTo>
                    <a:pt x="1126" y="1534"/>
                  </a:lnTo>
                  <a:lnTo>
                    <a:pt x="1231" y="1308"/>
                  </a:lnTo>
                  <a:lnTo>
                    <a:pt x="1336" y="1053"/>
                  </a:lnTo>
                  <a:lnTo>
                    <a:pt x="1486" y="842"/>
                  </a:lnTo>
                  <a:lnTo>
                    <a:pt x="1576" y="722"/>
                  </a:lnTo>
                  <a:lnTo>
                    <a:pt x="1771" y="602"/>
                  </a:lnTo>
                  <a:lnTo>
                    <a:pt x="1336" y="451"/>
                  </a:lnTo>
                  <a:close/>
                </a:path>
              </a:pathLst>
            </a:custGeom>
            <a:solidFill>
              <a:srgbClr val="FF00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  <xdr:sp macro="" textlink="">
          <xdr:nvSpPr>
            <xdr:cNvPr id="206" name="Freeform 305"/>
            <xdr:cNvSpPr>
              <a:spLocks noChangeAspect="1"/>
            </xdr:cNvSpPr>
          </xdr:nvSpPr>
          <xdr:spPr bwMode="auto">
            <a:xfrm>
              <a:off x="4935" y="5666"/>
              <a:ext cx="2325" cy="1188"/>
            </a:xfrm>
            <a:custGeom>
              <a:avLst/>
              <a:gdLst>
                <a:gd name="T0" fmla="*/ 0 w 2325"/>
                <a:gd name="T1" fmla="*/ 75 h 1188"/>
                <a:gd name="T2" fmla="*/ 105 w 2325"/>
                <a:gd name="T3" fmla="*/ 0 h 1188"/>
                <a:gd name="T4" fmla="*/ 135 w 2325"/>
                <a:gd name="T5" fmla="*/ 0 h 1188"/>
                <a:gd name="T6" fmla="*/ 345 w 2325"/>
                <a:gd name="T7" fmla="*/ 136 h 1188"/>
                <a:gd name="T8" fmla="*/ 495 w 2325"/>
                <a:gd name="T9" fmla="*/ 211 h 1188"/>
                <a:gd name="T10" fmla="*/ 630 w 2325"/>
                <a:gd name="T11" fmla="*/ 271 h 1188"/>
                <a:gd name="T12" fmla="*/ 795 w 2325"/>
                <a:gd name="T13" fmla="*/ 316 h 1188"/>
                <a:gd name="T14" fmla="*/ 990 w 2325"/>
                <a:gd name="T15" fmla="*/ 361 h 1188"/>
                <a:gd name="T16" fmla="*/ 1365 w 2325"/>
                <a:gd name="T17" fmla="*/ 361 h 1188"/>
                <a:gd name="T18" fmla="*/ 1545 w 2325"/>
                <a:gd name="T19" fmla="*/ 331 h 1188"/>
                <a:gd name="T20" fmla="*/ 1680 w 2325"/>
                <a:gd name="T21" fmla="*/ 286 h 1188"/>
                <a:gd name="T22" fmla="*/ 1830 w 2325"/>
                <a:gd name="T23" fmla="*/ 241 h 1188"/>
                <a:gd name="T24" fmla="*/ 2085 w 2325"/>
                <a:gd name="T25" fmla="*/ 105 h 1188"/>
                <a:gd name="T26" fmla="*/ 2160 w 2325"/>
                <a:gd name="T27" fmla="*/ 45 h 1188"/>
                <a:gd name="T28" fmla="*/ 2220 w 2325"/>
                <a:gd name="T29" fmla="*/ 0 h 1188"/>
                <a:gd name="T30" fmla="*/ 2265 w 2325"/>
                <a:gd name="T31" fmla="*/ 0 h 1188"/>
                <a:gd name="T32" fmla="*/ 2325 w 2325"/>
                <a:gd name="T33" fmla="*/ 90 h 1188"/>
                <a:gd name="T34" fmla="*/ 2265 w 2325"/>
                <a:gd name="T35" fmla="*/ 166 h 1188"/>
                <a:gd name="T36" fmla="*/ 2115 w 2325"/>
                <a:gd name="T37" fmla="*/ 286 h 1188"/>
                <a:gd name="T38" fmla="*/ 1965 w 2325"/>
                <a:gd name="T39" fmla="*/ 286 h 1188"/>
                <a:gd name="T40" fmla="*/ 2205 w 2325"/>
                <a:gd name="T41" fmla="*/ 812 h 1188"/>
                <a:gd name="T42" fmla="*/ 2115 w 2325"/>
                <a:gd name="T43" fmla="*/ 917 h 1188"/>
                <a:gd name="T44" fmla="*/ 2025 w 2325"/>
                <a:gd name="T45" fmla="*/ 962 h 1188"/>
                <a:gd name="T46" fmla="*/ 1875 w 2325"/>
                <a:gd name="T47" fmla="*/ 1053 h 1188"/>
                <a:gd name="T48" fmla="*/ 1695 w 2325"/>
                <a:gd name="T49" fmla="*/ 1113 h 1188"/>
                <a:gd name="T50" fmla="*/ 1500 w 2325"/>
                <a:gd name="T51" fmla="*/ 1143 h 1188"/>
                <a:gd name="T52" fmla="*/ 1275 w 2325"/>
                <a:gd name="T53" fmla="*/ 1173 h 1188"/>
                <a:gd name="T54" fmla="*/ 1185 w 2325"/>
                <a:gd name="T55" fmla="*/ 1188 h 1188"/>
                <a:gd name="T56" fmla="*/ 1080 w 2325"/>
                <a:gd name="T57" fmla="*/ 1173 h 1188"/>
                <a:gd name="T58" fmla="*/ 795 w 2325"/>
                <a:gd name="T59" fmla="*/ 1143 h 1188"/>
                <a:gd name="T60" fmla="*/ 630 w 2325"/>
                <a:gd name="T61" fmla="*/ 1083 h 1188"/>
                <a:gd name="T62" fmla="*/ 465 w 2325"/>
                <a:gd name="T63" fmla="*/ 1007 h 1188"/>
                <a:gd name="T64" fmla="*/ 300 w 2325"/>
                <a:gd name="T65" fmla="*/ 917 h 1188"/>
                <a:gd name="T66" fmla="*/ 135 w 2325"/>
                <a:gd name="T67" fmla="*/ 797 h 1188"/>
                <a:gd name="T68" fmla="*/ 390 w 2325"/>
                <a:gd name="T69" fmla="*/ 286 h 1188"/>
                <a:gd name="T70" fmla="*/ 240 w 2325"/>
                <a:gd name="T71" fmla="*/ 286 h 1188"/>
                <a:gd name="T72" fmla="*/ 105 w 2325"/>
                <a:gd name="T73" fmla="*/ 196 h 1188"/>
                <a:gd name="T74" fmla="*/ 0 w 2325"/>
                <a:gd name="T75" fmla="*/ 75 h 1188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2325" h="1188">
                  <a:moveTo>
                    <a:pt x="0" y="75"/>
                  </a:moveTo>
                  <a:lnTo>
                    <a:pt x="105" y="0"/>
                  </a:lnTo>
                  <a:lnTo>
                    <a:pt x="135" y="0"/>
                  </a:lnTo>
                  <a:lnTo>
                    <a:pt x="345" y="136"/>
                  </a:lnTo>
                  <a:lnTo>
                    <a:pt x="495" y="211"/>
                  </a:lnTo>
                  <a:lnTo>
                    <a:pt x="630" y="271"/>
                  </a:lnTo>
                  <a:lnTo>
                    <a:pt x="795" y="316"/>
                  </a:lnTo>
                  <a:lnTo>
                    <a:pt x="990" y="361"/>
                  </a:lnTo>
                  <a:lnTo>
                    <a:pt x="1365" y="361"/>
                  </a:lnTo>
                  <a:lnTo>
                    <a:pt x="1545" y="331"/>
                  </a:lnTo>
                  <a:lnTo>
                    <a:pt x="1680" y="286"/>
                  </a:lnTo>
                  <a:lnTo>
                    <a:pt x="1830" y="241"/>
                  </a:lnTo>
                  <a:lnTo>
                    <a:pt x="2085" y="105"/>
                  </a:lnTo>
                  <a:lnTo>
                    <a:pt x="2160" y="45"/>
                  </a:lnTo>
                  <a:lnTo>
                    <a:pt x="2220" y="0"/>
                  </a:lnTo>
                  <a:lnTo>
                    <a:pt x="2265" y="0"/>
                  </a:lnTo>
                  <a:lnTo>
                    <a:pt x="2325" y="90"/>
                  </a:lnTo>
                  <a:lnTo>
                    <a:pt x="2265" y="166"/>
                  </a:lnTo>
                  <a:lnTo>
                    <a:pt x="2115" y="286"/>
                  </a:lnTo>
                  <a:lnTo>
                    <a:pt x="1965" y="286"/>
                  </a:lnTo>
                  <a:lnTo>
                    <a:pt x="2205" y="812"/>
                  </a:lnTo>
                  <a:lnTo>
                    <a:pt x="2115" y="917"/>
                  </a:lnTo>
                  <a:lnTo>
                    <a:pt x="2025" y="962"/>
                  </a:lnTo>
                  <a:lnTo>
                    <a:pt x="1875" y="1053"/>
                  </a:lnTo>
                  <a:lnTo>
                    <a:pt x="1695" y="1113"/>
                  </a:lnTo>
                  <a:lnTo>
                    <a:pt x="1500" y="1143"/>
                  </a:lnTo>
                  <a:lnTo>
                    <a:pt x="1275" y="1173"/>
                  </a:lnTo>
                  <a:lnTo>
                    <a:pt x="1185" y="1188"/>
                  </a:lnTo>
                  <a:lnTo>
                    <a:pt x="1080" y="1173"/>
                  </a:lnTo>
                  <a:lnTo>
                    <a:pt x="795" y="1143"/>
                  </a:lnTo>
                  <a:lnTo>
                    <a:pt x="630" y="1083"/>
                  </a:lnTo>
                  <a:lnTo>
                    <a:pt x="465" y="1007"/>
                  </a:lnTo>
                  <a:lnTo>
                    <a:pt x="300" y="917"/>
                  </a:lnTo>
                  <a:lnTo>
                    <a:pt x="135" y="797"/>
                  </a:lnTo>
                  <a:lnTo>
                    <a:pt x="390" y="286"/>
                  </a:lnTo>
                  <a:lnTo>
                    <a:pt x="240" y="286"/>
                  </a:lnTo>
                  <a:lnTo>
                    <a:pt x="105" y="196"/>
                  </a:lnTo>
                  <a:lnTo>
                    <a:pt x="0" y="75"/>
                  </a:lnTo>
                  <a:close/>
                </a:path>
              </a:pathLst>
            </a:custGeom>
            <a:solidFill>
              <a:srgbClr val="FF0000"/>
            </a:solidFill>
            <a:ln w="3175">
              <a:solidFill>
                <a:srgbClr val="000000"/>
              </a:solidFill>
              <a:round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pt-BR"/>
            </a:p>
          </xdr:txBody>
        </xdr:sp>
      </xdr:grpSp>
      <xdr:grpSp>
        <xdr:nvGrpSpPr>
          <xdr:cNvPr id="19" name="Group 306"/>
          <xdr:cNvGrpSpPr>
            <a:grpSpLocks noChangeAspect="1"/>
          </xdr:cNvGrpSpPr>
        </xdr:nvGrpSpPr>
        <xdr:grpSpPr bwMode="auto">
          <a:xfrm>
            <a:off x="4004" y="4433"/>
            <a:ext cx="4187" cy="2180"/>
            <a:chOff x="4004" y="4433"/>
            <a:chExt cx="4187" cy="2180"/>
          </a:xfrm>
        </xdr:grpSpPr>
        <xdr:grpSp>
          <xdr:nvGrpSpPr>
            <xdr:cNvPr id="20" name="Group 307"/>
            <xdr:cNvGrpSpPr>
              <a:grpSpLocks noChangeAspect="1"/>
            </xdr:cNvGrpSpPr>
          </xdr:nvGrpSpPr>
          <xdr:grpSpPr bwMode="auto">
            <a:xfrm>
              <a:off x="4004" y="4433"/>
              <a:ext cx="240" cy="451"/>
              <a:chOff x="4004" y="4433"/>
              <a:chExt cx="240" cy="451"/>
            </a:xfrm>
          </xdr:grpSpPr>
          <xdr:sp macro="" textlink="">
            <xdr:nvSpPr>
              <xdr:cNvPr id="199" name="Freeform 308"/>
              <xdr:cNvSpPr>
                <a:spLocks noChangeAspect="1"/>
              </xdr:cNvSpPr>
            </xdr:nvSpPr>
            <xdr:spPr bwMode="auto">
              <a:xfrm>
                <a:off x="4139" y="4433"/>
                <a:ext cx="105" cy="30"/>
              </a:xfrm>
              <a:custGeom>
                <a:avLst/>
                <a:gdLst>
                  <a:gd name="T0" fmla="*/ 90 w 105"/>
                  <a:gd name="T1" fmla="*/ 30 h 30"/>
                  <a:gd name="T2" fmla="*/ 0 w 105"/>
                  <a:gd name="T3" fmla="*/ 30 h 30"/>
                  <a:gd name="T4" fmla="*/ 15 w 105"/>
                  <a:gd name="T5" fmla="*/ 15 h 30"/>
                  <a:gd name="T6" fmla="*/ 105 w 105"/>
                  <a:gd name="T7" fmla="*/ 0 h 30"/>
                  <a:gd name="T8" fmla="*/ 90 w 105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05" h="30">
                    <a:moveTo>
                      <a:pt x="90" y="30"/>
                    </a:moveTo>
                    <a:lnTo>
                      <a:pt x="0" y="30"/>
                    </a:lnTo>
                    <a:lnTo>
                      <a:pt x="15" y="15"/>
                    </a:lnTo>
                    <a:lnTo>
                      <a:pt x="105" y="0"/>
                    </a:lnTo>
                    <a:lnTo>
                      <a:pt x="90" y="30"/>
                    </a:lnTo>
                    <a:close/>
                  </a:path>
                </a:pathLst>
              </a:custGeom>
              <a:solidFill>
                <a:srgbClr val="9779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00" name="Freeform 309"/>
              <xdr:cNvSpPr>
                <a:spLocks noChangeAspect="1"/>
              </xdr:cNvSpPr>
            </xdr:nvSpPr>
            <xdr:spPr bwMode="auto">
              <a:xfrm>
                <a:off x="4094" y="4448"/>
                <a:ext cx="60" cy="91"/>
              </a:xfrm>
              <a:custGeom>
                <a:avLst/>
                <a:gdLst>
                  <a:gd name="T0" fmla="*/ 45 w 60"/>
                  <a:gd name="T1" fmla="*/ 15 h 91"/>
                  <a:gd name="T2" fmla="*/ 0 w 60"/>
                  <a:gd name="T3" fmla="*/ 91 h 91"/>
                  <a:gd name="T4" fmla="*/ 15 w 60"/>
                  <a:gd name="T5" fmla="*/ 61 h 91"/>
                  <a:gd name="T6" fmla="*/ 60 w 60"/>
                  <a:gd name="T7" fmla="*/ 0 h 91"/>
                  <a:gd name="T8" fmla="*/ 45 w 60"/>
                  <a:gd name="T9" fmla="*/ 15 h 9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91">
                    <a:moveTo>
                      <a:pt x="45" y="15"/>
                    </a:moveTo>
                    <a:lnTo>
                      <a:pt x="0" y="91"/>
                    </a:lnTo>
                    <a:lnTo>
                      <a:pt x="15" y="61"/>
                    </a:lnTo>
                    <a:lnTo>
                      <a:pt x="60" y="0"/>
                    </a:lnTo>
                    <a:lnTo>
                      <a:pt x="45" y="15"/>
                    </a:lnTo>
                    <a:close/>
                  </a:path>
                </a:pathLst>
              </a:custGeom>
              <a:solidFill>
                <a:srgbClr val="D4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01" name="Freeform 310"/>
              <xdr:cNvSpPr>
                <a:spLocks noChangeAspect="1"/>
              </xdr:cNvSpPr>
            </xdr:nvSpPr>
            <xdr:spPr bwMode="auto">
              <a:xfrm>
                <a:off x="4004" y="4509"/>
                <a:ext cx="105" cy="75"/>
              </a:xfrm>
              <a:custGeom>
                <a:avLst/>
                <a:gdLst>
                  <a:gd name="T0" fmla="*/ 90 w 105"/>
                  <a:gd name="T1" fmla="*/ 30 h 75"/>
                  <a:gd name="T2" fmla="*/ 0 w 105"/>
                  <a:gd name="T3" fmla="*/ 75 h 75"/>
                  <a:gd name="T4" fmla="*/ 15 w 105"/>
                  <a:gd name="T5" fmla="*/ 60 h 75"/>
                  <a:gd name="T6" fmla="*/ 105 w 105"/>
                  <a:gd name="T7" fmla="*/ 0 h 75"/>
                  <a:gd name="T8" fmla="*/ 90 w 105"/>
                  <a:gd name="T9" fmla="*/ 30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05" h="75">
                    <a:moveTo>
                      <a:pt x="90" y="30"/>
                    </a:moveTo>
                    <a:lnTo>
                      <a:pt x="0" y="75"/>
                    </a:lnTo>
                    <a:lnTo>
                      <a:pt x="15" y="60"/>
                    </a:lnTo>
                    <a:lnTo>
                      <a:pt x="105" y="0"/>
                    </a:lnTo>
                    <a:lnTo>
                      <a:pt x="90" y="30"/>
                    </a:lnTo>
                    <a:close/>
                  </a:path>
                </a:pathLst>
              </a:custGeom>
              <a:solidFill>
                <a:srgbClr val="BC96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02" name="Freeform 311"/>
              <xdr:cNvSpPr>
                <a:spLocks noChangeAspect="1"/>
              </xdr:cNvSpPr>
            </xdr:nvSpPr>
            <xdr:spPr bwMode="auto">
              <a:xfrm>
                <a:off x="4229" y="4433"/>
                <a:ext cx="15" cy="451"/>
              </a:xfrm>
              <a:custGeom>
                <a:avLst/>
                <a:gdLst>
                  <a:gd name="T0" fmla="*/ 0 w 15"/>
                  <a:gd name="T1" fmla="*/ 451 h 451"/>
                  <a:gd name="T2" fmla="*/ 0 w 15"/>
                  <a:gd name="T3" fmla="*/ 30 h 451"/>
                  <a:gd name="T4" fmla="*/ 15 w 15"/>
                  <a:gd name="T5" fmla="*/ 0 h 451"/>
                  <a:gd name="T6" fmla="*/ 15 w 15"/>
                  <a:gd name="T7" fmla="*/ 421 h 451"/>
                  <a:gd name="T8" fmla="*/ 0 w 15"/>
                  <a:gd name="T9" fmla="*/ 451 h 45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451">
                    <a:moveTo>
                      <a:pt x="0" y="451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15" y="421"/>
                    </a:lnTo>
                    <a:lnTo>
                      <a:pt x="0" y="451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203" name="Freeform 312"/>
              <xdr:cNvSpPr>
                <a:spLocks noChangeAspect="1"/>
              </xdr:cNvSpPr>
            </xdr:nvSpPr>
            <xdr:spPr bwMode="auto">
              <a:xfrm>
                <a:off x="4004" y="4463"/>
                <a:ext cx="225" cy="421"/>
              </a:xfrm>
              <a:custGeom>
                <a:avLst/>
                <a:gdLst>
                  <a:gd name="T0" fmla="*/ 225 w 225"/>
                  <a:gd name="T1" fmla="*/ 0 h 421"/>
                  <a:gd name="T2" fmla="*/ 135 w 225"/>
                  <a:gd name="T3" fmla="*/ 0 h 421"/>
                  <a:gd name="T4" fmla="*/ 90 w 225"/>
                  <a:gd name="T5" fmla="*/ 76 h 421"/>
                  <a:gd name="T6" fmla="*/ 0 w 225"/>
                  <a:gd name="T7" fmla="*/ 121 h 421"/>
                  <a:gd name="T8" fmla="*/ 0 w 225"/>
                  <a:gd name="T9" fmla="*/ 211 h 421"/>
                  <a:gd name="T10" fmla="*/ 60 w 225"/>
                  <a:gd name="T11" fmla="*/ 181 h 421"/>
                  <a:gd name="T12" fmla="*/ 120 w 225"/>
                  <a:gd name="T13" fmla="*/ 151 h 421"/>
                  <a:gd name="T14" fmla="*/ 120 w 225"/>
                  <a:gd name="T15" fmla="*/ 421 h 421"/>
                  <a:gd name="T16" fmla="*/ 225 w 225"/>
                  <a:gd name="T17" fmla="*/ 421 h 421"/>
                  <a:gd name="T18" fmla="*/ 225 w 225"/>
                  <a:gd name="T19" fmla="*/ 0 h 421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</a:gdLst>
                <a:ahLst/>
                <a:cxnLst>
                  <a:cxn ang="T20">
                    <a:pos x="T0" y="T1"/>
                  </a:cxn>
                  <a:cxn ang="T21">
                    <a:pos x="T2" y="T3"/>
                  </a:cxn>
                  <a:cxn ang="T22">
                    <a:pos x="T4" y="T5"/>
                  </a:cxn>
                  <a:cxn ang="T23">
                    <a:pos x="T6" y="T7"/>
                  </a:cxn>
                  <a:cxn ang="T24">
                    <a:pos x="T8" y="T9"/>
                  </a:cxn>
                  <a:cxn ang="T25">
                    <a:pos x="T10" y="T11"/>
                  </a:cxn>
                  <a:cxn ang="T26">
                    <a:pos x="T12" y="T13"/>
                  </a:cxn>
                  <a:cxn ang="T27">
                    <a:pos x="T14" y="T15"/>
                  </a:cxn>
                  <a:cxn ang="T28">
                    <a:pos x="T16" y="T17"/>
                  </a:cxn>
                  <a:cxn ang="T29">
                    <a:pos x="T18" y="T19"/>
                  </a:cxn>
                </a:cxnLst>
                <a:rect l="0" t="0" r="r" b="b"/>
                <a:pathLst>
                  <a:path w="225" h="421">
                    <a:moveTo>
                      <a:pt x="225" y="0"/>
                    </a:moveTo>
                    <a:lnTo>
                      <a:pt x="135" y="0"/>
                    </a:lnTo>
                    <a:lnTo>
                      <a:pt x="90" y="76"/>
                    </a:lnTo>
                    <a:lnTo>
                      <a:pt x="0" y="121"/>
                    </a:lnTo>
                    <a:lnTo>
                      <a:pt x="0" y="211"/>
                    </a:lnTo>
                    <a:lnTo>
                      <a:pt x="60" y="181"/>
                    </a:lnTo>
                    <a:lnTo>
                      <a:pt x="120" y="151"/>
                    </a:lnTo>
                    <a:lnTo>
                      <a:pt x="120" y="421"/>
                    </a:lnTo>
                    <a:lnTo>
                      <a:pt x="225" y="421"/>
                    </a:lnTo>
                    <a:lnTo>
                      <a:pt x="225" y="0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1" name="Group 313"/>
            <xdr:cNvGrpSpPr>
              <a:grpSpLocks noChangeAspect="1"/>
            </xdr:cNvGrpSpPr>
          </xdr:nvGrpSpPr>
          <xdr:grpSpPr bwMode="auto">
            <a:xfrm>
              <a:off x="4244" y="4884"/>
              <a:ext cx="270" cy="436"/>
              <a:chOff x="4244" y="4884"/>
              <a:chExt cx="270" cy="436"/>
            </a:xfrm>
          </xdr:grpSpPr>
          <xdr:sp macro="" textlink="">
            <xdr:nvSpPr>
              <xdr:cNvPr id="175" name="Freeform 314"/>
              <xdr:cNvSpPr>
                <a:spLocks noChangeAspect="1"/>
              </xdr:cNvSpPr>
            </xdr:nvSpPr>
            <xdr:spPr bwMode="auto">
              <a:xfrm>
                <a:off x="4244" y="5080"/>
                <a:ext cx="60" cy="60"/>
              </a:xfrm>
              <a:custGeom>
                <a:avLst/>
                <a:gdLst>
                  <a:gd name="T0" fmla="*/ 45 w 60"/>
                  <a:gd name="T1" fmla="*/ 30 h 60"/>
                  <a:gd name="T2" fmla="*/ 0 w 60"/>
                  <a:gd name="T3" fmla="*/ 60 h 60"/>
                  <a:gd name="T4" fmla="*/ 15 w 60"/>
                  <a:gd name="T5" fmla="*/ 45 h 60"/>
                  <a:gd name="T6" fmla="*/ 60 w 60"/>
                  <a:gd name="T7" fmla="*/ 0 h 60"/>
                  <a:gd name="T8" fmla="*/ 45 w 60"/>
                  <a:gd name="T9" fmla="*/ 3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60">
                    <a:moveTo>
                      <a:pt x="45" y="30"/>
                    </a:moveTo>
                    <a:lnTo>
                      <a:pt x="0" y="60"/>
                    </a:lnTo>
                    <a:lnTo>
                      <a:pt x="15" y="45"/>
                    </a:lnTo>
                    <a:lnTo>
                      <a:pt x="60" y="0"/>
                    </a:lnTo>
                    <a:lnTo>
                      <a:pt x="45" y="30"/>
                    </a:lnTo>
                    <a:close/>
                  </a:path>
                </a:pathLst>
              </a:custGeom>
              <a:solidFill>
                <a:srgbClr val="CBA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76" name="Freeform 315"/>
              <xdr:cNvSpPr>
                <a:spLocks noChangeAspect="1"/>
              </xdr:cNvSpPr>
            </xdr:nvSpPr>
            <xdr:spPr bwMode="auto">
              <a:xfrm>
                <a:off x="4364" y="5215"/>
                <a:ext cx="45" cy="45"/>
              </a:xfrm>
              <a:custGeom>
                <a:avLst/>
                <a:gdLst>
                  <a:gd name="T0" fmla="*/ 30 w 45"/>
                  <a:gd name="T1" fmla="*/ 15 h 45"/>
                  <a:gd name="T2" fmla="*/ 0 w 45"/>
                  <a:gd name="T3" fmla="*/ 45 h 45"/>
                  <a:gd name="T4" fmla="*/ 15 w 45"/>
                  <a:gd name="T5" fmla="*/ 15 h 45"/>
                  <a:gd name="T6" fmla="*/ 45 w 45"/>
                  <a:gd name="T7" fmla="*/ 0 h 45"/>
                  <a:gd name="T8" fmla="*/ 30 w 45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15"/>
                    </a:moveTo>
                    <a:lnTo>
                      <a:pt x="0" y="45"/>
                    </a:lnTo>
                    <a:lnTo>
                      <a:pt x="15" y="15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BF99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77" name="Freeform 316"/>
              <xdr:cNvSpPr>
                <a:spLocks noChangeAspect="1"/>
              </xdr:cNvSpPr>
            </xdr:nvSpPr>
            <xdr:spPr bwMode="auto">
              <a:xfrm>
                <a:off x="4334" y="5215"/>
                <a:ext cx="45" cy="45"/>
              </a:xfrm>
              <a:custGeom>
                <a:avLst/>
                <a:gdLst>
                  <a:gd name="T0" fmla="*/ 30 w 45"/>
                  <a:gd name="T1" fmla="*/ 45 h 45"/>
                  <a:gd name="T2" fmla="*/ 0 w 45"/>
                  <a:gd name="T3" fmla="*/ 30 h 45"/>
                  <a:gd name="T4" fmla="*/ 15 w 45"/>
                  <a:gd name="T5" fmla="*/ 0 h 45"/>
                  <a:gd name="T6" fmla="*/ 45 w 45"/>
                  <a:gd name="T7" fmla="*/ 15 h 45"/>
                  <a:gd name="T8" fmla="*/ 30 w 45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4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5"/>
                    </a:lnTo>
                    <a:close/>
                  </a:path>
                </a:pathLst>
              </a:custGeom>
              <a:solidFill>
                <a:srgbClr val="B89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78" name="Freeform 317"/>
              <xdr:cNvSpPr>
                <a:spLocks noChangeAspect="1"/>
              </xdr:cNvSpPr>
            </xdr:nvSpPr>
            <xdr:spPr bwMode="auto">
              <a:xfrm>
                <a:off x="4334" y="5170"/>
                <a:ext cx="15" cy="75"/>
              </a:xfrm>
              <a:custGeom>
                <a:avLst/>
                <a:gdLst>
                  <a:gd name="T0" fmla="*/ 0 w 15"/>
                  <a:gd name="T1" fmla="*/ 75 h 75"/>
                  <a:gd name="T2" fmla="*/ 0 w 15"/>
                  <a:gd name="T3" fmla="*/ 30 h 75"/>
                  <a:gd name="T4" fmla="*/ 0 w 15"/>
                  <a:gd name="T5" fmla="*/ 0 h 75"/>
                  <a:gd name="T6" fmla="*/ 15 w 15"/>
                  <a:gd name="T7" fmla="*/ 45 h 75"/>
                  <a:gd name="T8" fmla="*/ 0 w 1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75">
                    <a:moveTo>
                      <a:pt x="0" y="75"/>
                    </a:moveTo>
                    <a:lnTo>
                      <a:pt x="0" y="30"/>
                    </a:lnTo>
                    <a:lnTo>
                      <a:pt x="0" y="0"/>
                    </a:lnTo>
                    <a:lnTo>
                      <a:pt x="15" y="45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5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79" name="Freeform 318"/>
              <xdr:cNvSpPr>
                <a:spLocks noChangeAspect="1"/>
              </xdr:cNvSpPr>
            </xdr:nvSpPr>
            <xdr:spPr bwMode="auto">
              <a:xfrm>
                <a:off x="4484" y="5170"/>
                <a:ext cx="30" cy="75"/>
              </a:xfrm>
              <a:custGeom>
                <a:avLst/>
                <a:gdLst>
                  <a:gd name="T0" fmla="*/ 0 w 30"/>
                  <a:gd name="T1" fmla="*/ 75 h 75"/>
                  <a:gd name="T2" fmla="*/ 15 w 30"/>
                  <a:gd name="T3" fmla="*/ 15 h 75"/>
                  <a:gd name="T4" fmla="*/ 30 w 30"/>
                  <a:gd name="T5" fmla="*/ 0 h 75"/>
                  <a:gd name="T6" fmla="*/ 15 w 30"/>
                  <a:gd name="T7" fmla="*/ 60 h 75"/>
                  <a:gd name="T8" fmla="*/ 0 w 30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75">
                    <a:moveTo>
                      <a:pt x="0" y="75"/>
                    </a:moveTo>
                    <a:lnTo>
                      <a:pt x="15" y="15"/>
                    </a:lnTo>
                    <a:lnTo>
                      <a:pt x="30" y="0"/>
                    </a:lnTo>
                    <a:lnTo>
                      <a:pt x="15" y="60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0" name="Freeform 319"/>
              <xdr:cNvSpPr>
                <a:spLocks noChangeAspect="1"/>
              </xdr:cNvSpPr>
            </xdr:nvSpPr>
            <xdr:spPr bwMode="auto">
              <a:xfrm>
                <a:off x="4484" y="5110"/>
                <a:ext cx="30" cy="75"/>
              </a:xfrm>
              <a:custGeom>
                <a:avLst/>
                <a:gdLst>
                  <a:gd name="T0" fmla="*/ 15 w 30"/>
                  <a:gd name="T1" fmla="*/ 75 h 75"/>
                  <a:gd name="T2" fmla="*/ 0 w 30"/>
                  <a:gd name="T3" fmla="*/ 30 h 75"/>
                  <a:gd name="T4" fmla="*/ 15 w 30"/>
                  <a:gd name="T5" fmla="*/ 0 h 75"/>
                  <a:gd name="T6" fmla="*/ 30 w 30"/>
                  <a:gd name="T7" fmla="*/ 60 h 75"/>
                  <a:gd name="T8" fmla="*/ 15 w 30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75">
                    <a:moveTo>
                      <a:pt x="15" y="7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30" y="60"/>
                    </a:lnTo>
                    <a:lnTo>
                      <a:pt x="15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1" name="Freeform 320"/>
              <xdr:cNvSpPr>
                <a:spLocks noChangeAspect="1"/>
              </xdr:cNvSpPr>
            </xdr:nvSpPr>
            <xdr:spPr bwMode="auto">
              <a:xfrm>
                <a:off x="4454" y="5080"/>
                <a:ext cx="45" cy="60"/>
              </a:xfrm>
              <a:custGeom>
                <a:avLst/>
                <a:gdLst>
                  <a:gd name="T0" fmla="*/ 30 w 45"/>
                  <a:gd name="T1" fmla="*/ 60 h 60"/>
                  <a:gd name="T2" fmla="*/ 0 w 45"/>
                  <a:gd name="T3" fmla="*/ 15 h 60"/>
                  <a:gd name="T4" fmla="*/ 0 w 45"/>
                  <a:gd name="T5" fmla="*/ 0 h 60"/>
                  <a:gd name="T6" fmla="*/ 45 w 45"/>
                  <a:gd name="T7" fmla="*/ 30 h 60"/>
                  <a:gd name="T8" fmla="*/ 30 w 45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0">
                    <a:moveTo>
                      <a:pt x="30" y="60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45" y="30"/>
                    </a:lnTo>
                    <a:lnTo>
                      <a:pt x="30" y="60"/>
                    </a:lnTo>
                    <a:close/>
                  </a:path>
                </a:pathLst>
              </a:custGeom>
              <a:solidFill>
                <a:srgbClr val="C79F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2" name="Freeform 321"/>
              <xdr:cNvSpPr>
                <a:spLocks noChangeAspect="1"/>
              </xdr:cNvSpPr>
            </xdr:nvSpPr>
            <xdr:spPr bwMode="auto">
              <a:xfrm>
                <a:off x="4334" y="5125"/>
                <a:ext cx="15" cy="75"/>
              </a:xfrm>
              <a:custGeom>
                <a:avLst/>
                <a:gdLst>
                  <a:gd name="T0" fmla="*/ 0 w 15"/>
                  <a:gd name="T1" fmla="*/ 75 h 75"/>
                  <a:gd name="T2" fmla="*/ 0 w 15"/>
                  <a:gd name="T3" fmla="*/ 30 h 75"/>
                  <a:gd name="T4" fmla="*/ 15 w 15"/>
                  <a:gd name="T5" fmla="*/ 0 h 75"/>
                  <a:gd name="T6" fmla="*/ 0 w 15"/>
                  <a:gd name="T7" fmla="*/ 45 h 75"/>
                  <a:gd name="T8" fmla="*/ 0 w 1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75">
                    <a:moveTo>
                      <a:pt x="0" y="7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0" y="45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5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3" name="Freeform 322"/>
              <xdr:cNvSpPr>
                <a:spLocks noChangeAspect="1"/>
              </xdr:cNvSpPr>
            </xdr:nvSpPr>
            <xdr:spPr bwMode="auto">
              <a:xfrm>
                <a:off x="4364" y="5035"/>
                <a:ext cx="45" cy="30"/>
              </a:xfrm>
              <a:custGeom>
                <a:avLst/>
                <a:gdLst>
                  <a:gd name="T0" fmla="*/ 30 w 45"/>
                  <a:gd name="T1" fmla="*/ 15 h 30"/>
                  <a:gd name="T2" fmla="*/ 0 w 45"/>
                  <a:gd name="T3" fmla="*/ 30 h 30"/>
                  <a:gd name="T4" fmla="*/ 15 w 45"/>
                  <a:gd name="T5" fmla="*/ 15 h 30"/>
                  <a:gd name="T6" fmla="*/ 45 w 45"/>
                  <a:gd name="T7" fmla="*/ 0 h 30"/>
                  <a:gd name="T8" fmla="*/ 30 w 45"/>
                  <a:gd name="T9" fmla="*/ 15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30">
                    <a:moveTo>
                      <a:pt x="30" y="15"/>
                    </a:moveTo>
                    <a:lnTo>
                      <a:pt x="0" y="30"/>
                    </a:lnTo>
                    <a:lnTo>
                      <a:pt x="15" y="15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BA9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4" name="Freeform 323"/>
              <xdr:cNvSpPr>
                <a:spLocks noChangeAspect="1"/>
              </xdr:cNvSpPr>
            </xdr:nvSpPr>
            <xdr:spPr bwMode="auto">
              <a:xfrm>
                <a:off x="4349" y="5035"/>
                <a:ext cx="30" cy="30"/>
              </a:xfrm>
              <a:custGeom>
                <a:avLst/>
                <a:gdLst>
                  <a:gd name="T0" fmla="*/ 15 w 30"/>
                  <a:gd name="T1" fmla="*/ 30 h 30"/>
                  <a:gd name="T2" fmla="*/ 0 w 30"/>
                  <a:gd name="T3" fmla="*/ 15 h 30"/>
                  <a:gd name="T4" fmla="*/ 0 w 30"/>
                  <a:gd name="T5" fmla="*/ 0 h 30"/>
                  <a:gd name="T6" fmla="*/ 30 w 30"/>
                  <a:gd name="T7" fmla="*/ 15 h 30"/>
                  <a:gd name="T8" fmla="*/ 15 w 3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0">
                    <a:moveTo>
                      <a:pt x="15" y="30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30" y="15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B38F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5" name="Freeform 324"/>
              <xdr:cNvSpPr>
                <a:spLocks noChangeAspect="1"/>
              </xdr:cNvSpPr>
            </xdr:nvSpPr>
            <xdr:spPr bwMode="auto">
              <a:xfrm>
                <a:off x="4334" y="5005"/>
                <a:ext cx="15" cy="45"/>
              </a:xfrm>
              <a:custGeom>
                <a:avLst/>
                <a:gdLst>
                  <a:gd name="T0" fmla="*/ 15 w 15"/>
                  <a:gd name="T1" fmla="*/ 45 h 45"/>
                  <a:gd name="T2" fmla="*/ 0 w 15"/>
                  <a:gd name="T3" fmla="*/ 15 h 45"/>
                  <a:gd name="T4" fmla="*/ 15 w 15"/>
                  <a:gd name="T5" fmla="*/ 0 h 45"/>
                  <a:gd name="T6" fmla="*/ 15 w 15"/>
                  <a:gd name="T7" fmla="*/ 30 h 45"/>
                  <a:gd name="T8" fmla="*/ 15 w 15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45">
                    <a:moveTo>
                      <a:pt x="15" y="4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15" y="30"/>
                    </a:lnTo>
                    <a:lnTo>
                      <a:pt x="15" y="45"/>
                    </a:lnTo>
                    <a:close/>
                  </a:path>
                </a:pathLst>
              </a:custGeom>
              <a:solidFill>
                <a:srgbClr val="D4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6" name="Freeform 325"/>
              <xdr:cNvSpPr>
                <a:spLocks noChangeAspect="1"/>
              </xdr:cNvSpPr>
            </xdr:nvSpPr>
            <xdr:spPr bwMode="auto">
              <a:xfrm>
                <a:off x="4334" y="4960"/>
                <a:ext cx="15" cy="60"/>
              </a:xfrm>
              <a:custGeom>
                <a:avLst/>
                <a:gdLst>
                  <a:gd name="T0" fmla="*/ 0 w 15"/>
                  <a:gd name="T1" fmla="*/ 60 h 60"/>
                  <a:gd name="T2" fmla="*/ 15 w 15"/>
                  <a:gd name="T3" fmla="*/ 30 h 60"/>
                  <a:gd name="T4" fmla="*/ 15 w 15"/>
                  <a:gd name="T5" fmla="*/ 0 h 60"/>
                  <a:gd name="T6" fmla="*/ 15 w 15"/>
                  <a:gd name="T7" fmla="*/ 45 h 60"/>
                  <a:gd name="T8" fmla="*/ 0 w 15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60">
                    <a:moveTo>
                      <a:pt x="0" y="60"/>
                    </a:moveTo>
                    <a:lnTo>
                      <a:pt x="15" y="30"/>
                    </a:lnTo>
                    <a:lnTo>
                      <a:pt x="15" y="0"/>
                    </a:lnTo>
                    <a:lnTo>
                      <a:pt x="15" y="45"/>
                    </a:lnTo>
                    <a:lnTo>
                      <a:pt x="0" y="60"/>
                    </a:lnTo>
                    <a:close/>
                  </a:path>
                </a:pathLst>
              </a:custGeom>
              <a:solidFill>
                <a:srgbClr val="D5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7" name="Freeform 326"/>
              <xdr:cNvSpPr>
                <a:spLocks noChangeAspect="1"/>
              </xdr:cNvSpPr>
            </xdr:nvSpPr>
            <xdr:spPr bwMode="auto">
              <a:xfrm>
                <a:off x="4484" y="4990"/>
                <a:ext cx="15" cy="60"/>
              </a:xfrm>
              <a:custGeom>
                <a:avLst/>
                <a:gdLst>
                  <a:gd name="T0" fmla="*/ 0 w 15"/>
                  <a:gd name="T1" fmla="*/ 60 h 60"/>
                  <a:gd name="T2" fmla="*/ 15 w 15"/>
                  <a:gd name="T3" fmla="*/ 15 h 60"/>
                  <a:gd name="T4" fmla="*/ 15 w 15"/>
                  <a:gd name="T5" fmla="*/ 0 h 60"/>
                  <a:gd name="T6" fmla="*/ 0 w 15"/>
                  <a:gd name="T7" fmla="*/ 45 h 60"/>
                  <a:gd name="T8" fmla="*/ 0 w 15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60">
                    <a:moveTo>
                      <a:pt x="0" y="60"/>
                    </a:moveTo>
                    <a:lnTo>
                      <a:pt x="15" y="15"/>
                    </a:lnTo>
                    <a:lnTo>
                      <a:pt x="15" y="0"/>
                    </a:lnTo>
                    <a:lnTo>
                      <a:pt x="0" y="45"/>
                    </a:lnTo>
                    <a:lnTo>
                      <a:pt x="0" y="60"/>
                    </a:lnTo>
                    <a:close/>
                  </a:path>
                </a:pathLst>
              </a:custGeom>
              <a:solidFill>
                <a:srgbClr val="D5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8" name="Freeform 327"/>
              <xdr:cNvSpPr>
                <a:spLocks noChangeAspect="1"/>
              </xdr:cNvSpPr>
            </xdr:nvSpPr>
            <xdr:spPr bwMode="auto">
              <a:xfrm>
                <a:off x="4484" y="4945"/>
                <a:ext cx="15" cy="60"/>
              </a:xfrm>
              <a:custGeom>
                <a:avLst/>
                <a:gdLst>
                  <a:gd name="T0" fmla="*/ 15 w 15"/>
                  <a:gd name="T1" fmla="*/ 60 h 60"/>
                  <a:gd name="T2" fmla="*/ 0 w 15"/>
                  <a:gd name="T3" fmla="*/ 15 h 60"/>
                  <a:gd name="T4" fmla="*/ 15 w 15"/>
                  <a:gd name="T5" fmla="*/ 0 h 60"/>
                  <a:gd name="T6" fmla="*/ 15 w 15"/>
                  <a:gd name="T7" fmla="*/ 45 h 60"/>
                  <a:gd name="T8" fmla="*/ 15 w 15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60">
                    <a:moveTo>
                      <a:pt x="15" y="6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15" y="45"/>
                    </a:lnTo>
                    <a:lnTo>
                      <a:pt x="15" y="60"/>
                    </a:lnTo>
                    <a:close/>
                  </a:path>
                </a:pathLst>
              </a:custGeom>
              <a:solidFill>
                <a:srgbClr val="D5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89" name="Freeform 328"/>
              <xdr:cNvSpPr>
                <a:spLocks noChangeAspect="1"/>
              </xdr:cNvSpPr>
            </xdr:nvSpPr>
            <xdr:spPr bwMode="auto">
              <a:xfrm>
                <a:off x="4454" y="4899"/>
                <a:ext cx="45" cy="61"/>
              </a:xfrm>
              <a:custGeom>
                <a:avLst/>
                <a:gdLst>
                  <a:gd name="T0" fmla="*/ 30 w 45"/>
                  <a:gd name="T1" fmla="*/ 61 h 61"/>
                  <a:gd name="T2" fmla="*/ 0 w 45"/>
                  <a:gd name="T3" fmla="*/ 31 h 61"/>
                  <a:gd name="T4" fmla="*/ 15 w 45"/>
                  <a:gd name="T5" fmla="*/ 0 h 61"/>
                  <a:gd name="T6" fmla="*/ 45 w 45"/>
                  <a:gd name="T7" fmla="*/ 46 h 61"/>
                  <a:gd name="T8" fmla="*/ 30 w 45"/>
                  <a:gd name="T9" fmla="*/ 61 h 6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1">
                    <a:moveTo>
                      <a:pt x="30" y="61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45" y="46"/>
                    </a:lnTo>
                    <a:lnTo>
                      <a:pt x="30" y="61"/>
                    </a:lnTo>
                    <a:close/>
                  </a:path>
                </a:pathLst>
              </a:custGeom>
              <a:solidFill>
                <a:srgbClr val="D3A9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90" name="Freeform 329"/>
              <xdr:cNvSpPr>
                <a:spLocks noChangeAspect="1"/>
              </xdr:cNvSpPr>
            </xdr:nvSpPr>
            <xdr:spPr bwMode="auto">
              <a:xfrm>
                <a:off x="4424" y="4884"/>
                <a:ext cx="45" cy="46"/>
              </a:xfrm>
              <a:custGeom>
                <a:avLst/>
                <a:gdLst>
                  <a:gd name="T0" fmla="*/ 30 w 45"/>
                  <a:gd name="T1" fmla="*/ 46 h 46"/>
                  <a:gd name="T2" fmla="*/ 0 w 45"/>
                  <a:gd name="T3" fmla="*/ 15 h 46"/>
                  <a:gd name="T4" fmla="*/ 15 w 45"/>
                  <a:gd name="T5" fmla="*/ 0 h 46"/>
                  <a:gd name="T6" fmla="*/ 45 w 45"/>
                  <a:gd name="T7" fmla="*/ 15 h 46"/>
                  <a:gd name="T8" fmla="*/ 30 w 45"/>
                  <a:gd name="T9" fmla="*/ 46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6">
                    <a:moveTo>
                      <a:pt x="30" y="46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6"/>
                    </a:lnTo>
                    <a:close/>
                  </a:path>
                </a:pathLst>
              </a:custGeom>
              <a:solidFill>
                <a:srgbClr val="C49D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91" name="Freeform 330"/>
              <xdr:cNvSpPr>
                <a:spLocks noChangeAspect="1"/>
              </xdr:cNvSpPr>
            </xdr:nvSpPr>
            <xdr:spPr bwMode="auto">
              <a:xfrm>
                <a:off x="4439" y="4899"/>
                <a:ext cx="30" cy="31"/>
              </a:xfrm>
              <a:custGeom>
                <a:avLst/>
                <a:gdLst>
                  <a:gd name="T0" fmla="*/ 15 w 30"/>
                  <a:gd name="T1" fmla="*/ 31 h 31"/>
                  <a:gd name="T2" fmla="*/ 0 w 30"/>
                  <a:gd name="T3" fmla="*/ 16 h 31"/>
                  <a:gd name="T4" fmla="*/ 15 w 30"/>
                  <a:gd name="T5" fmla="*/ 0 h 31"/>
                  <a:gd name="T6" fmla="*/ 30 w 30"/>
                  <a:gd name="T7" fmla="*/ 0 h 31"/>
                  <a:gd name="T8" fmla="*/ 15 w 30"/>
                  <a:gd name="T9" fmla="*/ 31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1">
                    <a:moveTo>
                      <a:pt x="15" y="31"/>
                    </a:moveTo>
                    <a:lnTo>
                      <a:pt x="0" y="16"/>
                    </a:lnTo>
                    <a:lnTo>
                      <a:pt x="15" y="0"/>
                    </a:lnTo>
                    <a:lnTo>
                      <a:pt x="30" y="0"/>
                    </a:lnTo>
                    <a:lnTo>
                      <a:pt x="15" y="31"/>
                    </a:lnTo>
                    <a:close/>
                  </a:path>
                </a:pathLst>
              </a:custGeom>
              <a:solidFill>
                <a:srgbClr val="C49D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92" name="Freeform 331"/>
              <xdr:cNvSpPr>
                <a:spLocks noChangeAspect="1"/>
              </xdr:cNvSpPr>
            </xdr:nvSpPr>
            <xdr:spPr bwMode="auto">
              <a:xfrm>
                <a:off x="4424" y="4884"/>
                <a:ext cx="30" cy="31"/>
              </a:xfrm>
              <a:custGeom>
                <a:avLst/>
                <a:gdLst>
                  <a:gd name="T0" fmla="*/ 15 w 30"/>
                  <a:gd name="T1" fmla="*/ 31 h 31"/>
                  <a:gd name="T2" fmla="*/ 0 w 30"/>
                  <a:gd name="T3" fmla="*/ 15 h 31"/>
                  <a:gd name="T4" fmla="*/ 15 w 30"/>
                  <a:gd name="T5" fmla="*/ 0 h 31"/>
                  <a:gd name="T6" fmla="*/ 30 w 30"/>
                  <a:gd name="T7" fmla="*/ 15 h 31"/>
                  <a:gd name="T8" fmla="*/ 15 w 30"/>
                  <a:gd name="T9" fmla="*/ 31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1">
                    <a:moveTo>
                      <a:pt x="15" y="31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15"/>
                    </a:lnTo>
                    <a:lnTo>
                      <a:pt x="15" y="31"/>
                    </a:lnTo>
                    <a:close/>
                  </a:path>
                </a:pathLst>
              </a:custGeom>
              <a:solidFill>
                <a:srgbClr val="B89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93" name="Freeform 332"/>
              <xdr:cNvSpPr>
                <a:spLocks noChangeAspect="1"/>
              </xdr:cNvSpPr>
            </xdr:nvSpPr>
            <xdr:spPr bwMode="auto">
              <a:xfrm>
                <a:off x="4364" y="4884"/>
                <a:ext cx="75" cy="15"/>
              </a:xfrm>
              <a:custGeom>
                <a:avLst/>
                <a:gdLst>
                  <a:gd name="T0" fmla="*/ 60 w 75"/>
                  <a:gd name="T1" fmla="*/ 15 h 15"/>
                  <a:gd name="T2" fmla="*/ 0 w 75"/>
                  <a:gd name="T3" fmla="*/ 15 h 15"/>
                  <a:gd name="T4" fmla="*/ 15 w 75"/>
                  <a:gd name="T5" fmla="*/ 0 h 15"/>
                  <a:gd name="T6" fmla="*/ 75 w 75"/>
                  <a:gd name="T7" fmla="*/ 0 h 15"/>
                  <a:gd name="T8" fmla="*/ 60 w 75"/>
                  <a:gd name="T9" fmla="*/ 15 h 1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15">
                    <a:moveTo>
                      <a:pt x="60" y="1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75" y="0"/>
                    </a:lnTo>
                    <a:lnTo>
                      <a:pt x="60" y="15"/>
                    </a:lnTo>
                    <a:close/>
                  </a:path>
                </a:pathLst>
              </a:custGeom>
              <a:solidFill>
                <a:srgbClr val="AD8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94" name="Freeform 333"/>
              <xdr:cNvSpPr>
                <a:spLocks noChangeAspect="1"/>
              </xdr:cNvSpPr>
            </xdr:nvSpPr>
            <xdr:spPr bwMode="auto">
              <a:xfrm>
                <a:off x="4394" y="4884"/>
                <a:ext cx="45" cy="15"/>
              </a:xfrm>
              <a:custGeom>
                <a:avLst/>
                <a:gdLst>
                  <a:gd name="T0" fmla="*/ 30 w 45"/>
                  <a:gd name="T1" fmla="*/ 15 h 15"/>
                  <a:gd name="T2" fmla="*/ 0 w 45"/>
                  <a:gd name="T3" fmla="*/ 15 h 15"/>
                  <a:gd name="T4" fmla="*/ 15 w 45"/>
                  <a:gd name="T5" fmla="*/ 0 h 15"/>
                  <a:gd name="T6" fmla="*/ 45 w 45"/>
                  <a:gd name="T7" fmla="*/ 0 h 15"/>
                  <a:gd name="T8" fmla="*/ 30 w 45"/>
                  <a:gd name="T9" fmla="*/ 15 h 1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15">
                    <a:moveTo>
                      <a:pt x="30" y="1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AD8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95" name="Freeform 334"/>
              <xdr:cNvSpPr>
                <a:spLocks noChangeAspect="1"/>
              </xdr:cNvSpPr>
            </xdr:nvSpPr>
            <xdr:spPr bwMode="auto">
              <a:xfrm>
                <a:off x="4364" y="4884"/>
                <a:ext cx="45" cy="15"/>
              </a:xfrm>
              <a:custGeom>
                <a:avLst/>
                <a:gdLst>
                  <a:gd name="T0" fmla="*/ 30 w 45"/>
                  <a:gd name="T1" fmla="*/ 15 h 15"/>
                  <a:gd name="T2" fmla="*/ 0 w 45"/>
                  <a:gd name="T3" fmla="*/ 15 h 15"/>
                  <a:gd name="T4" fmla="*/ 15 w 45"/>
                  <a:gd name="T5" fmla="*/ 0 h 15"/>
                  <a:gd name="T6" fmla="*/ 45 w 45"/>
                  <a:gd name="T7" fmla="*/ 0 h 15"/>
                  <a:gd name="T8" fmla="*/ 30 w 45"/>
                  <a:gd name="T9" fmla="*/ 15 h 1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15">
                    <a:moveTo>
                      <a:pt x="30" y="1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A281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96" name="Freeform 335"/>
              <xdr:cNvSpPr>
                <a:spLocks noChangeAspect="1"/>
              </xdr:cNvSpPr>
            </xdr:nvSpPr>
            <xdr:spPr bwMode="auto">
              <a:xfrm>
                <a:off x="4319" y="4884"/>
                <a:ext cx="60" cy="31"/>
              </a:xfrm>
              <a:custGeom>
                <a:avLst/>
                <a:gdLst>
                  <a:gd name="T0" fmla="*/ 45 w 60"/>
                  <a:gd name="T1" fmla="*/ 15 h 31"/>
                  <a:gd name="T2" fmla="*/ 0 w 60"/>
                  <a:gd name="T3" fmla="*/ 31 h 31"/>
                  <a:gd name="T4" fmla="*/ 15 w 60"/>
                  <a:gd name="T5" fmla="*/ 0 h 31"/>
                  <a:gd name="T6" fmla="*/ 60 w 60"/>
                  <a:gd name="T7" fmla="*/ 0 h 31"/>
                  <a:gd name="T8" fmla="*/ 45 w 60"/>
                  <a:gd name="T9" fmla="*/ 15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31">
                    <a:moveTo>
                      <a:pt x="45" y="15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60" y="0"/>
                    </a:lnTo>
                    <a:lnTo>
                      <a:pt x="45" y="15"/>
                    </a:lnTo>
                    <a:close/>
                  </a:path>
                </a:pathLst>
              </a:custGeom>
              <a:solidFill>
                <a:srgbClr val="9779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97" name="Freeform 336"/>
              <xdr:cNvSpPr>
                <a:spLocks noChangeAspect="1"/>
              </xdr:cNvSpPr>
            </xdr:nvSpPr>
            <xdr:spPr bwMode="auto">
              <a:xfrm>
                <a:off x="4259" y="4884"/>
                <a:ext cx="75" cy="91"/>
              </a:xfrm>
              <a:custGeom>
                <a:avLst/>
                <a:gdLst>
                  <a:gd name="T0" fmla="*/ 60 w 75"/>
                  <a:gd name="T1" fmla="*/ 31 h 91"/>
                  <a:gd name="T2" fmla="*/ 0 w 75"/>
                  <a:gd name="T3" fmla="*/ 91 h 91"/>
                  <a:gd name="T4" fmla="*/ 15 w 75"/>
                  <a:gd name="T5" fmla="*/ 61 h 91"/>
                  <a:gd name="T6" fmla="*/ 75 w 75"/>
                  <a:gd name="T7" fmla="*/ 0 h 91"/>
                  <a:gd name="T8" fmla="*/ 60 w 75"/>
                  <a:gd name="T9" fmla="*/ 31 h 9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91">
                    <a:moveTo>
                      <a:pt x="60" y="31"/>
                    </a:moveTo>
                    <a:lnTo>
                      <a:pt x="0" y="91"/>
                    </a:lnTo>
                    <a:lnTo>
                      <a:pt x="15" y="61"/>
                    </a:lnTo>
                    <a:lnTo>
                      <a:pt x="75" y="0"/>
                    </a:lnTo>
                    <a:lnTo>
                      <a:pt x="60" y="31"/>
                    </a:lnTo>
                    <a:close/>
                  </a:path>
                </a:pathLst>
              </a:custGeom>
              <a:solidFill>
                <a:srgbClr val="AF8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98" name="Freeform 337"/>
              <xdr:cNvSpPr>
                <a:spLocks noChangeAspect="1" noEditPoints="1"/>
              </xdr:cNvSpPr>
            </xdr:nvSpPr>
            <xdr:spPr bwMode="auto">
              <a:xfrm>
                <a:off x="4244" y="4899"/>
                <a:ext cx="255" cy="421"/>
              </a:xfrm>
              <a:custGeom>
                <a:avLst/>
                <a:gdLst>
                  <a:gd name="T0" fmla="*/ 45 w 255"/>
                  <a:gd name="T1" fmla="*/ 211 h 421"/>
                  <a:gd name="T2" fmla="*/ 0 w 255"/>
                  <a:gd name="T3" fmla="*/ 241 h 421"/>
                  <a:gd name="T4" fmla="*/ 0 w 255"/>
                  <a:gd name="T5" fmla="*/ 301 h 421"/>
                  <a:gd name="T6" fmla="*/ 15 w 255"/>
                  <a:gd name="T7" fmla="*/ 376 h 421"/>
                  <a:gd name="T8" fmla="*/ 45 w 255"/>
                  <a:gd name="T9" fmla="*/ 421 h 421"/>
                  <a:gd name="T10" fmla="*/ 135 w 255"/>
                  <a:gd name="T11" fmla="*/ 421 h 421"/>
                  <a:gd name="T12" fmla="*/ 180 w 255"/>
                  <a:gd name="T13" fmla="*/ 421 h 421"/>
                  <a:gd name="T14" fmla="*/ 225 w 255"/>
                  <a:gd name="T15" fmla="*/ 391 h 421"/>
                  <a:gd name="T16" fmla="*/ 240 w 255"/>
                  <a:gd name="T17" fmla="*/ 346 h 421"/>
                  <a:gd name="T18" fmla="*/ 255 w 255"/>
                  <a:gd name="T19" fmla="*/ 286 h 421"/>
                  <a:gd name="T20" fmla="*/ 240 w 255"/>
                  <a:gd name="T21" fmla="*/ 241 h 421"/>
                  <a:gd name="T22" fmla="*/ 210 w 255"/>
                  <a:gd name="T23" fmla="*/ 196 h 421"/>
                  <a:gd name="T24" fmla="*/ 240 w 255"/>
                  <a:gd name="T25" fmla="*/ 151 h 421"/>
                  <a:gd name="T26" fmla="*/ 255 w 255"/>
                  <a:gd name="T27" fmla="*/ 106 h 421"/>
                  <a:gd name="T28" fmla="*/ 240 w 255"/>
                  <a:gd name="T29" fmla="*/ 61 h 421"/>
                  <a:gd name="T30" fmla="*/ 210 w 255"/>
                  <a:gd name="T31" fmla="*/ 31 h 421"/>
                  <a:gd name="T32" fmla="*/ 180 w 255"/>
                  <a:gd name="T33" fmla="*/ 0 h 421"/>
                  <a:gd name="T34" fmla="*/ 120 w 255"/>
                  <a:gd name="T35" fmla="*/ 0 h 421"/>
                  <a:gd name="T36" fmla="*/ 75 w 255"/>
                  <a:gd name="T37" fmla="*/ 16 h 421"/>
                  <a:gd name="T38" fmla="*/ 45 w 255"/>
                  <a:gd name="T39" fmla="*/ 31 h 421"/>
                  <a:gd name="T40" fmla="*/ 15 w 255"/>
                  <a:gd name="T41" fmla="*/ 76 h 421"/>
                  <a:gd name="T42" fmla="*/ 0 w 255"/>
                  <a:gd name="T43" fmla="*/ 121 h 421"/>
                  <a:gd name="T44" fmla="*/ 15 w 255"/>
                  <a:gd name="T45" fmla="*/ 181 h 421"/>
                  <a:gd name="T46" fmla="*/ 45 w 255"/>
                  <a:gd name="T47" fmla="*/ 211 h 421"/>
                  <a:gd name="T48" fmla="*/ 90 w 255"/>
                  <a:gd name="T49" fmla="*/ 121 h 421"/>
                  <a:gd name="T50" fmla="*/ 105 w 255"/>
                  <a:gd name="T51" fmla="*/ 91 h 421"/>
                  <a:gd name="T52" fmla="*/ 120 w 255"/>
                  <a:gd name="T53" fmla="*/ 76 h 421"/>
                  <a:gd name="T54" fmla="*/ 150 w 255"/>
                  <a:gd name="T55" fmla="*/ 91 h 421"/>
                  <a:gd name="T56" fmla="*/ 165 w 255"/>
                  <a:gd name="T57" fmla="*/ 121 h 421"/>
                  <a:gd name="T58" fmla="*/ 150 w 255"/>
                  <a:gd name="T59" fmla="*/ 151 h 421"/>
                  <a:gd name="T60" fmla="*/ 120 w 255"/>
                  <a:gd name="T61" fmla="*/ 166 h 421"/>
                  <a:gd name="T62" fmla="*/ 105 w 255"/>
                  <a:gd name="T63" fmla="*/ 151 h 421"/>
                  <a:gd name="T64" fmla="*/ 90 w 255"/>
                  <a:gd name="T65" fmla="*/ 121 h 421"/>
                  <a:gd name="T66" fmla="*/ 90 w 255"/>
                  <a:gd name="T67" fmla="*/ 301 h 421"/>
                  <a:gd name="T68" fmla="*/ 90 w 255"/>
                  <a:gd name="T69" fmla="*/ 256 h 421"/>
                  <a:gd name="T70" fmla="*/ 120 w 255"/>
                  <a:gd name="T71" fmla="*/ 226 h 421"/>
                  <a:gd name="T72" fmla="*/ 150 w 255"/>
                  <a:gd name="T73" fmla="*/ 256 h 421"/>
                  <a:gd name="T74" fmla="*/ 165 w 255"/>
                  <a:gd name="T75" fmla="*/ 286 h 421"/>
                  <a:gd name="T76" fmla="*/ 150 w 255"/>
                  <a:gd name="T77" fmla="*/ 331 h 421"/>
                  <a:gd name="T78" fmla="*/ 120 w 255"/>
                  <a:gd name="T79" fmla="*/ 361 h 421"/>
                  <a:gd name="T80" fmla="*/ 90 w 255"/>
                  <a:gd name="T81" fmla="*/ 346 h 421"/>
                  <a:gd name="T82" fmla="*/ 90 w 255"/>
                  <a:gd name="T83" fmla="*/ 301 h 421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0" t="0" r="r" b="b"/>
                <a:pathLst>
                  <a:path w="255" h="421">
                    <a:moveTo>
                      <a:pt x="45" y="211"/>
                    </a:moveTo>
                    <a:lnTo>
                      <a:pt x="0" y="241"/>
                    </a:lnTo>
                    <a:lnTo>
                      <a:pt x="0" y="301"/>
                    </a:lnTo>
                    <a:lnTo>
                      <a:pt x="15" y="376"/>
                    </a:lnTo>
                    <a:lnTo>
                      <a:pt x="45" y="421"/>
                    </a:lnTo>
                    <a:lnTo>
                      <a:pt x="135" y="421"/>
                    </a:lnTo>
                    <a:lnTo>
                      <a:pt x="180" y="421"/>
                    </a:lnTo>
                    <a:lnTo>
                      <a:pt x="225" y="391"/>
                    </a:lnTo>
                    <a:lnTo>
                      <a:pt x="240" y="346"/>
                    </a:lnTo>
                    <a:lnTo>
                      <a:pt x="255" y="286"/>
                    </a:lnTo>
                    <a:lnTo>
                      <a:pt x="240" y="241"/>
                    </a:lnTo>
                    <a:lnTo>
                      <a:pt x="210" y="196"/>
                    </a:lnTo>
                    <a:lnTo>
                      <a:pt x="240" y="151"/>
                    </a:lnTo>
                    <a:lnTo>
                      <a:pt x="255" y="106"/>
                    </a:lnTo>
                    <a:lnTo>
                      <a:pt x="240" y="61"/>
                    </a:lnTo>
                    <a:lnTo>
                      <a:pt x="210" y="31"/>
                    </a:lnTo>
                    <a:lnTo>
                      <a:pt x="180" y="0"/>
                    </a:lnTo>
                    <a:lnTo>
                      <a:pt x="120" y="0"/>
                    </a:lnTo>
                    <a:lnTo>
                      <a:pt x="75" y="16"/>
                    </a:lnTo>
                    <a:lnTo>
                      <a:pt x="45" y="31"/>
                    </a:lnTo>
                    <a:lnTo>
                      <a:pt x="15" y="76"/>
                    </a:lnTo>
                    <a:lnTo>
                      <a:pt x="0" y="121"/>
                    </a:lnTo>
                    <a:lnTo>
                      <a:pt x="15" y="181"/>
                    </a:lnTo>
                    <a:lnTo>
                      <a:pt x="45" y="211"/>
                    </a:lnTo>
                    <a:close/>
                    <a:moveTo>
                      <a:pt x="90" y="121"/>
                    </a:moveTo>
                    <a:lnTo>
                      <a:pt x="105" y="91"/>
                    </a:lnTo>
                    <a:lnTo>
                      <a:pt x="120" y="76"/>
                    </a:lnTo>
                    <a:lnTo>
                      <a:pt x="150" y="91"/>
                    </a:lnTo>
                    <a:lnTo>
                      <a:pt x="165" y="121"/>
                    </a:lnTo>
                    <a:lnTo>
                      <a:pt x="150" y="151"/>
                    </a:lnTo>
                    <a:lnTo>
                      <a:pt x="120" y="166"/>
                    </a:lnTo>
                    <a:lnTo>
                      <a:pt x="105" y="151"/>
                    </a:lnTo>
                    <a:lnTo>
                      <a:pt x="90" y="121"/>
                    </a:lnTo>
                    <a:close/>
                    <a:moveTo>
                      <a:pt x="90" y="301"/>
                    </a:moveTo>
                    <a:lnTo>
                      <a:pt x="90" y="256"/>
                    </a:lnTo>
                    <a:lnTo>
                      <a:pt x="120" y="226"/>
                    </a:lnTo>
                    <a:lnTo>
                      <a:pt x="150" y="256"/>
                    </a:lnTo>
                    <a:lnTo>
                      <a:pt x="165" y="286"/>
                    </a:lnTo>
                    <a:lnTo>
                      <a:pt x="150" y="331"/>
                    </a:lnTo>
                    <a:lnTo>
                      <a:pt x="120" y="361"/>
                    </a:lnTo>
                    <a:lnTo>
                      <a:pt x="90" y="346"/>
                    </a:lnTo>
                    <a:lnTo>
                      <a:pt x="90" y="301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2" name="Group 338"/>
            <xdr:cNvGrpSpPr>
              <a:grpSpLocks noChangeAspect="1"/>
            </xdr:cNvGrpSpPr>
          </xdr:nvGrpSpPr>
          <xdr:grpSpPr bwMode="auto">
            <a:xfrm>
              <a:off x="4439" y="5335"/>
              <a:ext cx="270" cy="451"/>
              <a:chOff x="4439" y="5335"/>
              <a:chExt cx="270" cy="451"/>
            </a:xfrm>
          </xdr:grpSpPr>
          <xdr:sp macro="" textlink="">
            <xdr:nvSpPr>
              <xdr:cNvPr id="156" name="Freeform 339"/>
              <xdr:cNvSpPr>
                <a:spLocks noChangeAspect="1"/>
              </xdr:cNvSpPr>
            </xdr:nvSpPr>
            <xdr:spPr bwMode="auto">
              <a:xfrm>
                <a:off x="4589" y="5666"/>
                <a:ext cx="15" cy="45"/>
              </a:xfrm>
              <a:custGeom>
                <a:avLst/>
                <a:gdLst>
                  <a:gd name="T0" fmla="*/ 0 w 15"/>
                  <a:gd name="T1" fmla="*/ 15 h 45"/>
                  <a:gd name="T2" fmla="*/ 0 w 15"/>
                  <a:gd name="T3" fmla="*/ 45 h 45"/>
                  <a:gd name="T4" fmla="*/ 0 w 15"/>
                  <a:gd name="T5" fmla="*/ 15 h 45"/>
                  <a:gd name="T6" fmla="*/ 15 w 15"/>
                  <a:gd name="T7" fmla="*/ 0 h 45"/>
                  <a:gd name="T8" fmla="*/ 0 w 15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45">
                    <a:moveTo>
                      <a:pt x="0" y="15"/>
                    </a:moveTo>
                    <a:lnTo>
                      <a:pt x="0" y="45"/>
                    </a:lnTo>
                    <a:lnTo>
                      <a:pt x="0" y="15"/>
                    </a:lnTo>
                    <a:lnTo>
                      <a:pt x="15" y="0"/>
                    </a:lnTo>
                    <a:lnTo>
                      <a:pt x="0" y="15"/>
                    </a:lnTo>
                    <a:close/>
                  </a:path>
                </a:pathLst>
              </a:custGeom>
              <a:solidFill>
                <a:srgbClr val="D5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57" name="Freeform 340"/>
              <xdr:cNvSpPr>
                <a:spLocks noChangeAspect="1"/>
              </xdr:cNvSpPr>
            </xdr:nvSpPr>
            <xdr:spPr bwMode="auto">
              <a:xfrm>
                <a:off x="4559" y="5681"/>
                <a:ext cx="30" cy="30"/>
              </a:xfrm>
              <a:custGeom>
                <a:avLst/>
                <a:gdLst>
                  <a:gd name="T0" fmla="*/ 30 w 30"/>
                  <a:gd name="T1" fmla="*/ 30 h 30"/>
                  <a:gd name="T2" fmla="*/ 0 w 30"/>
                  <a:gd name="T3" fmla="*/ 30 h 30"/>
                  <a:gd name="T4" fmla="*/ 15 w 30"/>
                  <a:gd name="T5" fmla="*/ 15 h 30"/>
                  <a:gd name="T6" fmla="*/ 30 w 30"/>
                  <a:gd name="T7" fmla="*/ 0 h 30"/>
                  <a:gd name="T8" fmla="*/ 30 w 3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0">
                    <a:moveTo>
                      <a:pt x="30" y="30"/>
                    </a:moveTo>
                    <a:lnTo>
                      <a:pt x="0" y="30"/>
                    </a:lnTo>
                    <a:lnTo>
                      <a:pt x="15" y="15"/>
                    </a:lnTo>
                    <a:lnTo>
                      <a:pt x="30" y="0"/>
                    </a:lnTo>
                    <a:lnTo>
                      <a:pt x="30" y="30"/>
                    </a:lnTo>
                    <a:close/>
                  </a:path>
                </a:pathLst>
              </a:custGeom>
              <a:solidFill>
                <a:srgbClr val="C59E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58" name="Freeform 341"/>
              <xdr:cNvSpPr>
                <a:spLocks noChangeAspect="1"/>
              </xdr:cNvSpPr>
            </xdr:nvSpPr>
            <xdr:spPr bwMode="auto">
              <a:xfrm>
                <a:off x="4544" y="5681"/>
                <a:ext cx="30" cy="30"/>
              </a:xfrm>
              <a:custGeom>
                <a:avLst/>
                <a:gdLst>
                  <a:gd name="T0" fmla="*/ 15 w 30"/>
                  <a:gd name="T1" fmla="*/ 30 h 30"/>
                  <a:gd name="T2" fmla="*/ 0 w 30"/>
                  <a:gd name="T3" fmla="*/ 30 h 30"/>
                  <a:gd name="T4" fmla="*/ 15 w 30"/>
                  <a:gd name="T5" fmla="*/ 0 h 30"/>
                  <a:gd name="T6" fmla="*/ 30 w 30"/>
                  <a:gd name="T7" fmla="*/ 15 h 30"/>
                  <a:gd name="T8" fmla="*/ 15 w 3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0">
                    <a:moveTo>
                      <a:pt x="15" y="30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30" y="15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B490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59" name="Freeform 342"/>
              <xdr:cNvSpPr>
                <a:spLocks noChangeAspect="1"/>
              </xdr:cNvSpPr>
            </xdr:nvSpPr>
            <xdr:spPr bwMode="auto">
              <a:xfrm>
                <a:off x="4529" y="5651"/>
                <a:ext cx="30" cy="60"/>
              </a:xfrm>
              <a:custGeom>
                <a:avLst/>
                <a:gdLst>
                  <a:gd name="T0" fmla="*/ 15 w 30"/>
                  <a:gd name="T1" fmla="*/ 60 h 60"/>
                  <a:gd name="T2" fmla="*/ 0 w 30"/>
                  <a:gd name="T3" fmla="*/ 15 h 60"/>
                  <a:gd name="T4" fmla="*/ 15 w 30"/>
                  <a:gd name="T5" fmla="*/ 0 h 60"/>
                  <a:gd name="T6" fmla="*/ 30 w 30"/>
                  <a:gd name="T7" fmla="*/ 30 h 60"/>
                  <a:gd name="T8" fmla="*/ 15 w 3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15" y="6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30"/>
                    </a:lnTo>
                    <a:lnTo>
                      <a:pt x="15" y="60"/>
                    </a:lnTo>
                    <a:close/>
                  </a:path>
                </a:pathLst>
              </a:custGeom>
              <a:solidFill>
                <a:srgbClr val="D4A9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0" name="Freeform 343"/>
              <xdr:cNvSpPr>
                <a:spLocks noChangeAspect="1"/>
              </xdr:cNvSpPr>
            </xdr:nvSpPr>
            <xdr:spPr bwMode="auto">
              <a:xfrm>
                <a:off x="4439" y="5651"/>
                <a:ext cx="105" cy="45"/>
              </a:xfrm>
              <a:custGeom>
                <a:avLst/>
                <a:gdLst>
                  <a:gd name="T0" fmla="*/ 90 w 105"/>
                  <a:gd name="T1" fmla="*/ 15 h 45"/>
                  <a:gd name="T2" fmla="*/ 0 w 105"/>
                  <a:gd name="T3" fmla="*/ 45 h 45"/>
                  <a:gd name="T4" fmla="*/ 15 w 105"/>
                  <a:gd name="T5" fmla="*/ 15 h 45"/>
                  <a:gd name="T6" fmla="*/ 105 w 105"/>
                  <a:gd name="T7" fmla="*/ 0 h 45"/>
                  <a:gd name="T8" fmla="*/ 90 w 105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05" h="45">
                    <a:moveTo>
                      <a:pt x="90" y="15"/>
                    </a:moveTo>
                    <a:lnTo>
                      <a:pt x="0" y="45"/>
                    </a:lnTo>
                    <a:lnTo>
                      <a:pt x="15" y="15"/>
                    </a:lnTo>
                    <a:lnTo>
                      <a:pt x="105" y="0"/>
                    </a:lnTo>
                    <a:lnTo>
                      <a:pt x="90" y="15"/>
                    </a:lnTo>
                    <a:close/>
                  </a:path>
                </a:pathLst>
              </a:custGeom>
              <a:solidFill>
                <a:srgbClr val="A38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1" name="Freeform 344"/>
              <xdr:cNvSpPr>
                <a:spLocks noChangeAspect="1"/>
              </xdr:cNvSpPr>
            </xdr:nvSpPr>
            <xdr:spPr bwMode="auto">
              <a:xfrm>
                <a:off x="4559" y="5531"/>
                <a:ext cx="45" cy="45"/>
              </a:xfrm>
              <a:custGeom>
                <a:avLst/>
                <a:gdLst>
                  <a:gd name="T0" fmla="*/ 30 w 45"/>
                  <a:gd name="T1" fmla="*/ 15 h 45"/>
                  <a:gd name="T2" fmla="*/ 0 w 45"/>
                  <a:gd name="T3" fmla="*/ 45 h 45"/>
                  <a:gd name="T4" fmla="*/ 15 w 45"/>
                  <a:gd name="T5" fmla="*/ 15 h 45"/>
                  <a:gd name="T6" fmla="*/ 45 w 45"/>
                  <a:gd name="T7" fmla="*/ 0 h 45"/>
                  <a:gd name="T8" fmla="*/ 30 w 45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15"/>
                    </a:moveTo>
                    <a:lnTo>
                      <a:pt x="0" y="45"/>
                    </a:lnTo>
                    <a:lnTo>
                      <a:pt x="15" y="15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BD9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2" name="Freeform 345"/>
              <xdr:cNvSpPr>
                <a:spLocks noChangeAspect="1"/>
              </xdr:cNvSpPr>
            </xdr:nvSpPr>
            <xdr:spPr bwMode="auto">
              <a:xfrm>
                <a:off x="4529" y="5531"/>
                <a:ext cx="45" cy="45"/>
              </a:xfrm>
              <a:custGeom>
                <a:avLst/>
                <a:gdLst>
                  <a:gd name="T0" fmla="*/ 30 w 45"/>
                  <a:gd name="T1" fmla="*/ 45 h 45"/>
                  <a:gd name="T2" fmla="*/ 0 w 45"/>
                  <a:gd name="T3" fmla="*/ 30 h 45"/>
                  <a:gd name="T4" fmla="*/ 15 w 45"/>
                  <a:gd name="T5" fmla="*/ 0 h 45"/>
                  <a:gd name="T6" fmla="*/ 45 w 45"/>
                  <a:gd name="T7" fmla="*/ 15 h 45"/>
                  <a:gd name="T8" fmla="*/ 30 w 45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4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5"/>
                    </a:lnTo>
                    <a:close/>
                  </a:path>
                </a:pathLst>
              </a:custGeom>
              <a:solidFill>
                <a:srgbClr val="B994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3" name="Freeform 346"/>
              <xdr:cNvSpPr>
                <a:spLocks noChangeAspect="1"/>
              </xdr:cNvSpPr>
            </xdr:nvSpPr>
            <xdr:spPr bwMode="auto">
              <a:xfrm>
                <a:off x="4514" y="5486"/>
                <a:ext cx="30" cy="75"/>
              </a:xfrm>
              <a:custGeom>
                <a:avLst/>
                <a:gdLst>
                  <a:gd name="T0" fmla="*/ 15 w 30"/>
                  <a:gd name="T1" fmla="*/ 75 h 75"/>
                  <a:gd name="T2" fmla="*/ 0 w 30"/>
                  <a:gd name="T3" fmla="*/ 15 h 75"/>
                  <a:gd name="T4" fmla="*/ 15 w 30"/>
                  <a:gd name="T5" fmla="*/ 0 h 75"/>
                  <a:gd name="T6" fmla="*/ 30 w 30"/>
                  <a:gd name="T7" fmla="*/ 45 h 75"/>
                  <a:gd name="T8" fmla="*/ 15 w 30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75">
                    <a:moveTo>
                      <a:pt x="15" y="7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45"/>
                    </a:lnTo>
                    <a:lnTo>
                      <a:pt x="15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4" name="Freeform 347"/>
              <xdr:cNvSpPr>
                <a:spLocks noChangeAspect="1"/>
              </xdr:cNvSpPr>
            </xdr:nvSpPr>
            <xdr:spPr bwMode="auto">
              <a:xfrm>
                <a:off x="4514" y="5426"/>
                <a:ext cx="30" cy="75"/>
              </a:xfrm>
              <a:custGeom>
                <a:avLst/>
                <a:gdLst>
                  <a:gd name="T0" fmla="*/ 0 w 30"/>
                  <a:gd name="T1" fmla="*/ 75 h 75"/>
                  <a:gd name="T2" fmla="*/ 15 w 30"/>
                  <a:gd name="T3" fmla="*/ 30 h 75"/>
                  <a:gd name="T4" fmla="*/ 30 w 30"/>
                  <a:gd name="T5" fmla="*/ 0 h 75"/>
                  <a:gd name="T6" fmla="*/ 15 w 30"/>
                  <a:gd name="T7" fmla="*/ 60 h 75"/>
                  <a:gd name="T8" fmla="*/ 0 w 30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75">
                    <a:moveTo>
                      <a:pt x="0" y="75"/>
                    </a:moveTo>
                    <a:lnTo>
                      <a:pt x="15" y="30"/>
                    </a:lnTo>
                    <a:lnTo>
                      <a:pt x="30" y="0"/>
                    </a:lnTo>
                    <a:lnTo>
                      <a:pt x="15" y="60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5" name="Freeform 348"/>
              <xdr:cNvSpPr>
                <a:spLocks noChangeAspect="1"/>
              </xdr:cNvSpPr>
            </xdr:nvSpPr>
            <xdr:spPr bwMode="auto">
              <a:xfrm>
                <a:off x="4664" y="5636"/>
                <a:ext cx="30" cy="90"/>
              </a:xfrm>
              <a:custGeom>
                <a:avLst/>
                <a:gdLst>
                  <a:gd name="T0" fmla="*/ 0 w 30"/>
                  <a:gd name="T1" fmla="*/ 90 h 90"/>
                  <a:gd name="T2" fmla="*/ 30 w 30"/>
                  <a:gd name="T3" fmla="*/ 15 h 90"/>
                  <a:gd name="T4" fmla="*/ 30 w 30"/>
                  <a:gd name="T5" fmla="*/ 0 h 90"/>
                  <a:gd name="T6" fmla="*/ 15 w 30"/>
                  <a:gd name="T7" fmla="*/ 75 h 90"/>
                  <a:gd name="T8" fmla="*/ 0 w 30"/>
                  <a:gd name="T9" fmla="*/ 90 h 9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90">
                    <a:moveTo>
                      <a:pt x="0" y="90"/>
                    </a:moveTo>
                    <a:lnTo>
                      <a:pt x="30" y="15"/>
                    </a:lnTo>
                    <a:lnTo>
                      <a:pt x="30" y="0"/>
                    </a:lnTo>
                    <a:lnTo>
                      <a:pt x="15" y="75"/>
                    </a:lnTo>
                    <a:lnTo>
                      <a:pt x="0" y="90"/>
                    </a:lnTo>
                    <a:close/>
                  </a:path>
                </a:pathLst>
              </a:custGeom>
              <a:solidFill>
                <a:srgbClr val="D1A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6" name="Freeform 349"/>
              <xdr:cNvSpPr>
                <a:spLocks noChangeAspect="1"/>
              </xdr:cNvSpPr>
            </xdr:nvSpPr>
            <xdr:spPr bwMode="auto">
              <a:xfrm>
                <a:off x="4694" y="5546"/>
                <a:ext cx="15" cy="105"/>
              </a:xfrm>
              <a:custGeom>
                <a:avLst/>
                <a:gdLst>
                  <a:gd name="T0" fmla="*/ 0 w 15"/>
                  <a:gd name="T1" fmla="*/ 105 h 105"/>
                  <a:gd name="T2" fmla="*/ 0 w 15"/>
                  <a:gd name="T3" fmla="*/ 15 h 105"/>
                  <a:gd name="T4" fmla="*/ 15 w 15"/>
                  <a:gd name="T5" fmla="*/ 0 h 105"/>
                  <a:gd name="T6" fmla="*/ 0 w 15"/>
                  <a:gd name="T7" fmla="*/ 90 h 105"/>
                  <a:gd name="T8" fmla="*/ 0 w 15"/>
                  <a:gd name="T9" fmla="*/ 105 h 10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105">
                    <a:moveTo>
                      <a:pt x="0" y="10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0" y="90"/>
                    </a:lnTo>
                    <a:lnTo>
                      <a:pt x="0" y="105"/>
                    </a:lnTo>
                    <a:close/>
                  </a:path>
                </a:pathLst>
              </a:custGeom>
              <a:solidFill>
                <a:srgbClr val="D5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7" name="Freeform 350"/>
              <xdr:cNvSpPr>
                <a:spLocks noChangeAspect="1"/>
              </xdr:cNvSpPr>
            </xdr:nvSpPr>
            <xdr:spPr bwMode="auto">
              <a:xfrm>
                <a:off x="4679" y="5426"/>
                <a:ext cx="30" cy="135"/>
              </a:xfrm>
              <a:custGeom>
                <a:avLst/>
                <a:gdLst>
                  <a:gd name="T0" fmla="*/ 15 w 30"/>
                  <a:gd name="T1" fmla="*/ 135 h 135"/>
                  <a:gd name="T2" fmla="*/ 0 w 30"/>
                  <a:gd name="T3" fmla="*/ 15 h 135"/>
                  <a:gd name="T4" fmla="*/ 15 w 30"/>
                  <a:gd name="T5" fmla="*/ 0 h 135"/>
                  <a:gd name="T6" fmla="*/ 30 w 30"/>
                  <a:gd name="T7" fmla="*/ 120 h 135"/>
                  <a:gd name="T8" fmla="*/ 15 w 30"/>
                  <a:gd name="T9" fmla="*/ 135 h 13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135">
                    <a:moveTo>
                      <a:pt x="15" y="13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120"/>
                    </a:lnTo>
                    <a:lnTo>
                      <a:pt x="15" y="135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8" name="Freeform 351"/>
              <xdr:cNvSpPr>
                <a:spLocks noChangeAspect="1"/>
              </xdr:cNvSpPr>
            </xdr:nvSpPr>
            <xdr:spPr bwMode="auto">
              <a:xfrm>
                <a:off x="4664" y="5381"/>
                <a:ext cx="30" cy="60"/>
              </a:xfrm>
              <a:custGeom>
                <a:avLst/>
                <a:gdLst>
                  <a:gd name="T0" fmla="*/ 15 w 30"/>
                  <a:gd name="T1" fmla="*/ 60 h 60"/>
                  <a:gd name="T2" fmla="*/ 0 w 30"/>
                  <a:gd name="T3" fmla="*/ 30 h 60"/>
                  <a:gd name="T4" fmla="*/ 15 w 30"/>
                  <a:gd name="T5" fmla="*/ 0 h 60"/>
                  <a:gd name="T6" fmla="*/ 30 w 30"/>
                  <a:gd name="T7" fmla="*/ 45 h 60"/>
                  <a:gd name="T8" fmla="*/ 15 w 3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15" y="60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30" y="45"/>
                    </a:lnTo>
                    <a:lnTo>
                      <a:pt x="15" y="60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69" name="Freeform 352"/>
              <xdr:cNvSpPr>
                <a:spLocks noChangeAspect="1"/>
              </xdr:cNvSpPr>
            </xdr:nvSpPr>
            <xdr:spPr bwMode="auto">
              <a:xfrm>
                <a:off x="4634" y="5350"/>
                <a:ext cx="45" cy="61"/>
              </a:xfrm>
              <a:custGeom>
                <a:avLst/>
                <a:gdLst>
                  <a:gd name="T0" fmla="*/ 30 w 45"/>
                  <a:gd name="T1" fmla="*/ 61 h 61"/>
                  <a:gd name="T2" fmla="*/ 0 w 45"/>
                  <a:gd name="T3" fmla="*/ 31 h 61"/>
                  <a:gd name="T4" fmla="*/ 15 w 45"/>
                  <a:gd name="T5" fmla="*/ 0 h 61"/>
                  <a:gd name="T6" fmla="*/ 45 w 45"/>
                  <a:gd name="T7" fmla="*/ 31 h 61"/>
                  <a:gd name="T8" fmla="*/ 30 w 45"/>
                  <a:gd name="T9" fmla="*/ 61 h 6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1">
                    <a:moveTo>
                      <a:pt x="30" y="61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45" y="31"/>
                    </a:lnTo>
                    <a:lnTo>
                      <a:pt x="30" y="61"/>
                    </a:lnTo>
                    <a:close/>
                  </a:path>
                </a:pathLst>
              </a:custGeom>
              <a:solidFill>
                <a:srgbClr val="CCA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70" name="Freeform 353"/>
              <xdr:cNvSpPr>
                <a:spLocks noChangeAspect="1"/>
              </xdr:cNvSpPr>
            </xdr:nvSpPr>
            <xdr:spPr bwMode="auto">
              <a:xfrm>
                <a:off x="4604" y="5335"/>
                <a:ext cx="45" cy="46"/>
              </a:xfrm>
              <a:custGeom>
                <a:avLst/>
                <a:gdLst>
                  <a:gd name="T0" fmla="*/ 30 w 45"/>
                  <a:gd name="T1" fmla="*/ 46 h 46"/>
                  <a:gd name="T2" fmla="*/ 0 w 45"/>
                  <a:gd name="T3" fmla="*/ 31 h 46"/>
                  <a:gd name="T4" fmla="*/ 15 w 45"/>
                  <a:gd name="T5" fmla="*/ 0 h 46"/>
                  <a:gd name="T6" fmla="*/ 45 w 45"/>
                  <a:gd name="T7" fmla="*/ 15 h 46"/>
                  <a:gd name="T8" fmla="*/ 30 w 45"/>
                  <a:gd name="T9" fmla="*/ 46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6">
                    <a:moveTo>
                      <a:pt x="30" y="46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6"/>
                    </a:lnTo>
                    <a:close/>
                  </a:path>
                </a:pathLst>
              </a:custGeom>
              <a:solidFill>
                <a:srgbClr val="BD9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71" name="Freeform 354"/>
              <xdr:cNvSpPr>
                <a:spLocks noChangeAspect="1"/>
              </xdr:cNvSpPr>
            </xdr:nvSpPr>
            <xdr:spPr bwMode="auto">
              <a:xfrm>
                <a:off x="4559" y="5335"/>
                <a:ext cx="60" cy="31"/>
              </a:xfrm>
              <a:custGeom>
                <a:avLst/>
                <a:gdLst>
                  <a:gd name="T0" fmla="*/ 45 w 60"/>
                  <a:gd name="T1" fmla="*/ 31 h 31"/>
                  <a:gd name="T2" fmla="*/ 0 w 60"/>
                  <a:gd name="T3" fmla="*/ 31 h 31"/>
                  <a:gd name="T4" fmla="*/ 15 w 60"/>
                  <a:gd name="T5" fmla="*/ 0 h 31"/>
                  <a:gd name="T6" fmla="*/ 60 w 60"/>
                  <a:gd name="T7" fmla="*/ 0 h 31"/>
                  <a:gd name="T8" fmla="*/ 45 w 60"/>
                  <a:gd name="T9" fmla="*/ 31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31">
                    <a:moveTo>
                      <a:pt x="45" y="31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60" y="0"/>
                    </a:lnTo>
                    <a:lnTo>
                      <a:pt x="45" y="31"/>
                    </a:lnTo>
                    <a:close/>
                  </a:path>
                </a:pathLst>
              </a:custGeom>
              <a:solidFill>
                <a:srgbClr val="A98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72" name="Freeform 355"/>
              <xdr:cNvSpPr>
                <a:spLocks noChangeAspect="1"/>
              </xdr:cNvSpPr>
            </xdr:nvSpPr>
            <xdr:spPr bwMode="auto">
              <a:xfrm>
                <a:off x="4499" y="5335"/>
                <a:ext cx="75" cy="46"/>
              </a:xfrm>
              <a:custGeom>
                <a:avLst/>
                <a:gdLst>
                  <a:gd name="T0" fmla="*/ 60 w 75"/>
                  <a:gd name="T1" fmla="*/ 31 h 46"/>
                  <a:gd name="T2" fmla="*/ 0 w 75"/>
                  <a:gd name="T3" fmla="*/ 46 h 46"/>
                  <a:gd name="T4" fmla="*/ 0 w 75"/>
                  <a:gd name="T5" fmla="*/ 31 h 46"/>
                  <a:gd name="T6" fmla="*/ 75 w 75"/>
                  <a:gd name="T7" fmla="*/ 0 h 46"/>
                  <a:gd name="T8" fmla="*/ 60 w 75"/>
                  <a:gd name="T9" fmla="*/ 31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46">
                    <a:moveTo>
                      <a:pt x="60" y="31"/>
                    </a:moveTo>
                    <a:lnTo>
                      <a:pt x="0" y="46"/>
                    </a:lnTo>
                    <a:lnTo>
                      <a:pt x="0" y="31"/>
                    </a:lnTo>
                    <a:lnTo>
                      <a:pt x="75" y="0"/>
                    </a:lnTo>
                    <a:lnTo>
                      <a:pt x="60" y="31"/>
                    </a:lnTo>
                    <a:close/>
                  </a:path>
                </a:pathLst>
              </a:custGeom>
              <a:solidFill>
                <a:srgbClr val="AA8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73" name="Freeform 356"/>
              <xdr:cNvSpPr>
                <a:spLocks noChangeAspect="1"/>
              </xdr:cNvSpPr>
            </xdr:nvSpPr>
            <xdr:spPr bwMode="auto">
              <a:xfrm>
                <a:off x="4454" y="5366"/>
                <a:ext cx="45" cy="75"/>
              </a:xfrm>
              <a:custGeom>
                <a:avLst/>
                <a:gdLst>
                  <a:gd name="T0" fmla="*/ 45 w 45"/>
                  <a:gd name="T1" fmla="*/ 15 h 75"/>
                  <a:gd name="T2" fmla="*/ 0 w 45"/>
                  <a:gd name="T3" fmla="*/ 75 h 75"/>
                  <a:gd name="T4" fmla="*/ 0 w 45"/>
                  <a:gd name="T5" fmla="*/ 45 h 75"/>
                  <a:gd name="T6" fmla="*/ 45 w 45"/>
                  <a:gd name="T7" fmla="*/ 0 h 75"/>
                  <a:gd name="T8" fmla="*/ 45 w 45"/>
                  <a:gd name="T9" fmla="*/ 1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75">
                    <a:moveTo>
                      <a:pt x="45" y="15"/>
                    </a:moveTo>
                    <a:lnTo>
                      <a:pt x="0" y="75"/>
                    </a:lnTo>
                    <a:lnTo>
                      <a:pt x="0" y="45"/>
                    </a:lnTo>
                    <a:lnTo>
                      <a:pt x="45" y="0"/>
                    </a:lnTo>
                    <a:lnTo>
                      <a:pt x="45" y="15"/>
                    </a:lnTo>
                    <a:close/>
                  </a:path>
                </a:pathLst>
              </a:custGeom>
              <a:solidFill>
                <a:srgbClr val="D1A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74" name="Freeform 357"/>
              <xdr:cNvSpPr>
                <a:spLocks noChangeAspect="1" noEditPoints="1"/>
              </xdr:cNvSpPr>
            </xdr:nvSpPr>
            <xdr:spPr bwMode="auto">
              <a:xfrm>
                <a:off x="4439" y="5366"/>
                <a:ext cx="255" cy="420"/>
              </a:xfrm>
              <a:custGeom>
                <a:avLst/>
                <a:gdLst>
                  <a:gd name="T0" fmla="*/ 0 w 255"/>
                  <a:gd name="T1" fmla="*/ 330 h 420"/>
                  <a:gd name="T2" fmla="*/ 30 w 255"/>
                  <a:gd name="T3" fmla="*/ 375 h 420"/>
                  <a:gd name="T4" fmla="*/ 60 w 255"/>
                  <a:gd name="T5" fmla="*/ 405 h 420"/>
                  <a:gd name="T6" fmla="*/ 120 w 255"/>
                  <a:gd name="T7" fmla="*/ 420 h 420"/>
                  <a:gd name="T8" fmla="*/ 180 w 255"/>
                  <a:gd name="T9" fmla="*/ 405 h 420"/>
                  <a:gd name="T10" fmla="*/ 225 w 255"/>
                  <a:gd name="T11" fmla="*/ 360 h 420"/>
                  <a:gd name="T12" fmla="*/ 255 w 255"/>
                  <a:gd name="T13" fmla="*/ 285 h 420"/>
                  <a:gd name="T14" fmla="*/ 255 w 255"/>
                  <a:gd name="T15" fmla="*/ 195 h 420"/>
                  <a:gd name="T16" fmla="*/ 240 w 255"/>
                  <a:gd name="T17" fmla="*/ 75 h 420"/>
                  <a:gd name="T18" fmla="*/ 225 w 255"/>
                  <a:gd name="T19" fmla="*/ 45 h 420"/>
                  <a:gd name="T20" fmla="*/ 195 w 255"/>
                  <a:gd name="T21" fmla="*/ 15 h 420"/>
                  <a:gd name="T22" fmla="*/ 165 w 255"/>
                  <a:gd name="T23" fmla="*/ 0 h 420"/>
                  <a:gd name="T24" fmla="*/ 120 w 255"/>
                  <a:gd name="T25" fmla="*/ 0 h 420"/>
                  <a:gd name="T26" fmla="*/ 60 w 255"/>
                  <a:gd name="T27" fmla="*/ 15 h 420"/>
                  <a:gd name="T28" fmla="*/ 15 w 255"/>
                  <a:gd name="T29" fmla="*/ 75 h 420"/>
                  <a:gd name="T30" fmla="*/ 0 w 255"/>
                  <a:gd name="T31" fmla="*/ 150 h 420"/>
                  <a:gd name="T32" fmla="*/ 0 w 255"/>
                  <a:gd name="T33" fmla="*/ 195 h 420"/>
                  <a:gd name="T34" fmla="*/ 30 w 255"/>
                  <a:gd name="T35" fmla="*/ 240 h 420"/>
                  <a:gd name="T36" fmla="*/ 60 w 255"/>
                  <a:gd name="T37" fmla="*/ 270 h 420"/>
                  <a:gd name="T38" fmla="*/ 105 w 255"/>
                  <a:gd name="T39" fmla="*/ 270 h 420"/>
                  <a:gd name="T40" fmla="*/ 135 w 255"/>
                  <a:gd name="T41" fmla="*/ 270 h 420"/>
                  <a:gd name="T42" fmla="*/ 165 w 255"/>
                  <a:gd name="T43" fmla="*/ 225 h 420"/>
                  <a:gd name="T44" fmla="*/ 150 w 255"/>
                  <a:gd name="T45" fmla="*/ 315 h 420"/>
                  <a:gd name="T46" fmla="*/ 150 w 255"/>
                  <a:gd name="T47" fmla="*/ 345 h 420"/>
                  <a:gd name="T48" fmla="*/ 120 w 255"/>
                  <a:gd name="T49" fmla="*/ 345 h 420"/>
                  <a:gd name="T50" fmla="*/ 105 w 255"/>
                  <a:gd name="T51" fmla="*/ 345 h 420"/>
                  <a:gd name="T52" fmla="*/ 90 w 255"/>
                  <a:gd name="T53" fmla="*/ 300 h 420"/>
                  <a:gd name="T54" fmla="*/ 0 w 255"/>
                  <a:gd name="T55" fmla="*/ 330 h 420"/>
                  <a:gd name="T56" fmla="*/ 165 w 255"/>
                  <a:gd name="T57" fmla="*/ 135 h 420"/>
                  <a:gd name="T58" fmla="*/ 150 w 255"/>
                  <a:gd name="T59" fmla="*/ 180 h 420"/>
                  <a:gd name="T60" fmla="*/ 120 w 255"/>
                  <a:gd name="T61" fmla="*/ 210 h 420"/>
                  <a:gd name="T62" fmla="*/ 90 w 255"/>
                  <a:gd name="T63" fmla="*/ 195 h 420"/>
                  <a:gd name="T64" fmla="*/ 75 w 255"/>
                  <a:gd name="T65" fmla="*/ 135 h 420"/>
                  <a:gd name="T66" fmla="*/ 90 w 255"/>
                  <a:gd name="T67" fmla="*/ 90 h 420"/>
                  <a:gd name="T68" fmla="*/ 120 w 255"/>
                  <a:gd name="T69" fmla="*/ 60 h 420"/>
                  <a:gd name="T70" fmla="*/ 150 w 255"/>
                  <a:gd name="T71" fmla="*/ 90 h 420"/>
                  <a:gd name="T72" fmla="*/ 165 w 255"/>
                  <a:gd name="T73" fmla="*/ 135 h 420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</a:gdLst>
                <a:ahLst/>
                <a:cxnLst>
                  <a:cxn ang="T74">
                    <a:pos x="T0" y="T1"/>
                  </a:cxn>
                  <a:cxn ang="T75">
                    <a:pos x="T2" y="T3"/>
                  </a:cxn>
                  <a:cxn ang="T76">
                    <a:pos x="T4" y="T5"/>
                  </a:cxn>
                  <a:cxn ang="T77">
                    <a:pos x="T6" y="T7"/>
                  </a:cxn>
                  <a:cxn ang="T78">
                    <a:pos x="T8" y="T9"/>
                  </a:cxn>
                  <a:cxn ang="T79">
                    <a:pos x="T10" y="T11"/>
                  </a:cxn>
                  <a:cxn ang="T80">
                    <a:pos x="T12" y="T13"/>
                  </a:cxn>
                  <a:cxn ang="T81">
                    <a:pos x="T14" y="T15"/>
                  </a:cxn>
                  <a:cxn ang="T82">
                    <a:pos x="T16" y="T17"/>
                  </a:cxn>
                  <a:cxn ang="T83">
                    <a:pos x="T18" y="T19"/>
                  </a:cxn>
                  <a:cxn ang="T84">
                    <a:pos x="T20" y="T21"/>
                  </a:cxn>
                  <a:cxn ang="T85">
                    <a:pos x="T22" y="T23"/>
                  </a:cxn>
                  <a:cxn ang="T86">
                    <a:pos x="T24" y="T25"/>
                  </a:cxn>
                  <a:cxn ang="T87">
                    <a:pos x="T26" y="T27"/>
                  </a:cxn>
                  <a:cxn ang="T88">
                    <a:pos x="T28" y="T29"/>
                  </a:cxn>
                  <a:cxn ang="T89">
                    <a:pos x="T30" y="T31"/>
                  </a:cxn>
                  <a:cxn ang="T90">
                    <a:pos x="T32" y="T33"/>
                  </a:cxn>
                  <a:cxn ang="T91">
                    <a:pos x="T34" y="T35"/>
                  </a:cxn>
                  <a:cxn ang="T92">
                    <a:pos x="T36" y="T37"/>
                  </a:cxn>
                  <a:cxn ang="T93">
                    <a:pos x="T38" y="T39"/>
                  </a:cxn>
                  <a:cxn ang="T94">
                    <a:pos x="T40" y="T41"/>
                  </a:cxn>
                  <a:cxn ang="T95">
                    <a:pos x="T42" y="T43"/>
                  </a:cxn>
                  <a:cxn ang="T96">
                    <a:pos x="T44" y="T45"/>
                  </a:cxn>
                  <a:cxn ang="T97">
                    <a:pos x="T46" y="T47"/>
                  </a:cxn>
                  <a:cxn ang="T98">
                    <a:pos x="T48" y="T49"/>
                  </a:cxn>
                  <a:cxn ang="T99">
                    <a:pos x="T50" y="T51"/>
                  </a:cxn>
                  <a:cxn ang="T100">
                    <a:pos x="T52" y="T53"/>
                  </a:cxn>
                  <a:cxn ang="T101">
                    <a:pos x="T54" y="T55"/>
                  </a:cxn>
                  <a:cxn ang="T102">
                    <a:pos x="T56" y="T57"/>
                  </a:cxn>
                  <a:cxn ang="T103">
                    <a:pos x="T58" y="T59"/>
                  </a:cxn>
                  <a:cxn ang="T104">
                    <a:pos x="T60" y="T61"/>
                  </a:cxn>
                  <a:cxn ang="T105">
                    <a:pos x="T62" y="T63"/>
                  </a:cxn>
                  <a:cxn ang="T106">
                    <a:pos x="T64" y="T65"/>
                  </a:cxn>
                  <a:cxn ang="T107">
                    <a:pos x="T66" y="T67"/>
                  </a:cxn>
                  <a:cxn ang="T108">
                    <a:pos x="T68" y="T69"/>
                  </a:cxn>
                  <a:cxn ang="T109">
                    <a:pos x="T70" y="T71"/>
                  </a:cxn>
                  <a:cxn ang="T110">
                    <a:pos x="T72" y="T73"/>
                  </a:cxn>
                </a:cxnLst>
                <a:rect l="0" t="0" r="r" b="b"/>
                <a:pathLst>
                  <a:path w="255" h="420">
                    <a:moveTo>
                      <a:pt x="0" y="330"/>
                    </a:moveTo>
                    <a:lnTo>
                      <a:pt x="30" y="375"/>
                    </a:lnTo>
                    <a:lnTo>
                      <a:pt x="60" y="405"/>
                    </a:lnTo>
                    <a:lnTo>
                      <a:pt x="120" y="420"/>
                    </a:lnTo>
                    <a:lnTo>
                      <a:pt x="180" y="405"/>
                    </a:lnTo>
                    <a:lnTo>
                      <a:pt x="225" y="360"/>
                    </a:lnTo>
                    <a:lnTo>
                      <a:pt x="255" y="285"/>
                    </a:lnTo>
                    <a:lnTo>
                      <a:pt x="255" y="195"/>
                    </a:lnTo>
                    <a:lnTo>
                      <a:pt x="240" y="75"/>
                    </a:lnTo>
                    <a:lnTo>
                      <a:pt x="225" y="45"/>
                    </a:lnTo>
                    <a:lnTo>
                      <a:pt x="195" y="15"/>
                    </a:lnTo>
                    <a:lnTo>
                      <a:pt x="165" y="0"/>
                    </a:lnTo>
                    <a:lnTo>
                      <a:pt x="120" y="0"/>
                    </a:lnTo>
                    <a:lnTo>
                      <a:pt x="60" y="15"/>
                    </a:lnTo>
                    <a:lnTo>
                      <a:pt x="15" y="75"/>
                    </a:lnTo>
                    <a:lnTo>
                      <a:pt x="0" y="150"/>
                    </a:lnTo>
                    <a:lnTo>
                      <a:pt x="0" y="195"/>
                    </a:lnTo>
                    <a:lnTo>
                      <a:pt x="30" y="240"/>
                    </a:lnTo>
                    <a:lnTo>
                      <a:pt x="60" y="270"/>
                    </a:lnTo>
                    <a:lnTo>
                      <a:pt x="105" y="270"/>
                    </a:lnTo>
                    <a:lnTo>
                      <a:pt x="135" y="270"/>
                    </a:lnTo>
                    <a:lnTo>
                      <a:pt x="165" y="225"/>
                    </a:lnTo>
                    <a:lnTo>
                      <a:pt x="150" y="315"/>
                    </a:lnTo>
                    <a:lnTo>
                      <a:pt x="150" y="345"/>
                    </a:lnTo>
                    <a:lnTo>
                      <a:pt x="120" y="345"/>
                    </a:lnTo>
                    <a:lnTo>
                      <a:pt x="105" y="345"/>
                    </a:lnTo>
                    <a:lnTo>
                      <a:pt x="90" y="300"/>
                    </a:lnTo>
                    <a:lnTo>
                      <a:pt x="0" y="330"/>
                    </a:lnTo>
                    <a:close/>
                    <a:moveTo>
                      <a:pt x="165" y="135"/>
                    </a:moveTo>
                    <a:lnTo>
                      <a:pt x="150" y="180"/>
                    </a:lnTo>
                    <a:lnTo>
                      <a:pt x="120" y="210"/>
                    </a:lnTo>
                    <a:lnTo>
                      <a:pt x="90" y="195"/>
                    </a:lnTo>
                    <a:lnTo>
                      <a:pt x="75" y="135"/>
                    </a:lnTo>
                    <a:lnTo>
                      <a:pt x="90" y="90"/>
                    </a:lnTo>
                    <a:lnTo>
                      <a:pt x="120" y="60"/>
                    </a:lnTo>
                    <a:lnTo>
                      <a:pt x="150" y="90"/>
                    </a:lnTo>
                    <a:lnTo>
                      <a:pt x="165" y="135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3" name="Group 358"/>
            <xdr:cNvGrpSpPr>
              <a:grpSpLocks noChangeAspect="1"/>
            </xdr:cNvGrpSpPr>
          </xdr:nvGrpSpPr>
          <xdr:grpSpPr bwMode="auto">
            <a:xfrm>
              <a:off x="4679" y="5786"/>
              <a:ext cx="286" cy="451"/>
              <a:chOff x="4679" y="5786"/>
              <a:chExt cx="286" cy="451"/>
            </a:xfrm>
          </xdr:grpSpPr>
          <xdr:sp macro="" textlink="">
            <xdr:nvSpPr>
              <xdr:cNvPr id="136" name="Freeform 359"/>
              <xdr:cNvSpPr>
                <a:spLocks noChangeAspect="1"/>
              </xdr:cNvSpPr>
            </xdr:nvSpPr>
            <xdr:spPr bwMode="auto">
              <a:xfrm>
                <a:off x="4830" y="6117"/>
                <a:ext cx="30" cy="45"/>
              </a:xfrm>
              <a:custGeom>
                <a:avLst/>
                <a:gdLst>
                  <a:gd name="T0" fmla="*/ 30 w 30"/>
                  <a:gd name="T1" fmla="*/ 30 h 45"/>
                  <a:gd name="T2" fmla="*/ 0 w 30"/>
                  <a:gd name="T3" fmla="*/ 45 h 45"/>
                  <a:gd name="T4" fmla="*/ 0 w 30"/>
                  <a:gd name="T5" fmla="*/ 30 h 45"/>
                  <a:gd name="T6" fmla="*/ 30 w 30"/>
                  <a:gd name="T7" fmla="*/ 0 h 45"/>
                  <a:gd name="T8" fmla="*/ 30 w 30"/>
                  <a:gd name="T9" fmla="*/ 30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45">
                    <a:moveTo>
                      <a:pt x="30" y="30"/>
                    </a:moveTo>
                    <a:lnTo>
                      <a:pt x="0" y="45"/>
                    </a:lnTo>
                    <a:lnTo>
                      <a:pt x="0" y="30"/>
                    </a:lnTo>
                    <a:lnTo>
                      <a:pt x="30" y="0"/>
                    </a:lnTo>
                    <a:lnTo>
                      <a:pt x="30" y="30"/>
                    </a:lnTo>
                    <a:close/>
                  </a:path>
                </a:pathLst>
              </a:custGeom>
              <a:solidFill>
                <a:srgbClr val="BD9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37" name="Freeform 360"/>
              <xdr:cNvSpPr>
                <a:spLocks noChangeAspect="1"/>
              </xdr:cNvSpPr>
            </xdr:nvSpPr>
            <xdr:spPr bwMode="auto">
              <a:xfrm>
                <a:off x="4784" y="6117"/>
                <a:ext cx="46" cy="45"/>
              </a:xfrm>
              <a:custGeom>
                <a:avLst/>
                <a:gdLst>
                  <a:gd name="T0" fmla="*/ 46 w 46"/>
                  <a:gd name="T1" fmla="*/ 45 h 45"/>
                  <a:gd name="T2" fmla="*/ 0 w 46"/>
                  <a:gd name="T3" fmla="*/ 30 h 45"/>
                  <a:gd name="T4" fmla="*/ 15 w 46"/>
                  <a:gd name="T5" fmla="*/ 0 h 45"/>
                  <a:gd name="T6" fmla="*/ 46 w 46"/>
                  <a:gd name="T7" fmla="*/ 30 h 45"/>
                  <a:gd name="T8" fmla="*/ 46 w 46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6" h="45">
                    <a:moveTo>
                      <a:pt x="46" y="4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46" y="30"/>
                    </a:lnTo>
                    <a:lnTo>
                      <a:pt x="46" y="45"/>
                    </a:lnTo>
                    <a:close/>
                  </a:path>
                </a:pathLst>
              </a:custGeom>
              <a:solidFill>
                <a:srgbClr val="B994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38" name="Freeform 361"/>
              <xdr:cNvSpPr>
                <a:spLocks noChangeAspect="1"/>
              </xdr:cNvSpPr>
            </xdr:nvSpPr>
            <xdr:spPr bwMode="auto">
              <a:xfrm>
                <a:off x="4784" y="6072"/>
                <a:ext cx="15" cy="75"/>
              </a:xfrm>
              <a:custGeom>
                <a:avLst/>
                <a:gdLst>
                  <a:gd name="T0" fmla="*/ 0 w 15"/>
                  <a:gd name="T1" fmla="*/ 75 h 75"/>
                  <a:gd name="T2" fmla="*/ 0 w 15"/>
                  <a:gd name="T3" fmla="*/ 15 h 75"/>
                  <a:gd name="T4" fmla="*/ 0 w 15"/>
                  <a:gd name="T5" fmla="*/ 0 h 75"/>
                  <a:gd name="T6" fmla="*/ 15 w 15"/>
                  <a:gd name="T7" fmla="*/ 45 h 75"/>
                  <a:gd name="T8" fmla="*/ 0 w 1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75">
                    <a:moveTo>
                      <a:pt x="0" y="75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15" y="45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5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39" name="Freeform 362"/>
              <xdr:cNvSpPr>
                <a:spLocks noChangeAspect="1"/>
              </xdr:cNvSpPr>
            </xdr:nvSpPr>
            <xdr:spPr bwMode="auto">
              <a:xfrm>
                <a:off x="4784" y="6027"/>
                <a:ext cx="15" cy="60"/>
              </a:xfrm>
              <a:custGeom>
                <a:avLst/>
                <a:gdLst>
                  <a:gd name="T0" fmla="*/ 0 w 15"/>
                  <a:gd name="T1" fmla="*/ 60 h 60"/>
                  <a:gd name="T2" fmla="*/ 0 w 15"/>
                  <a:gd name="T3" fmla="*/ 15 h 60"/>
                  <a:gd name="T4" fmla="*/ 15 w 15"/>
                  <a:gd name="T5" fmla="*/ 0 h 60"/>
                  <a:gd name="T6" fmla="*/ 0 w 15"/>
                  <a:gd name="T7" fmla="*/ 45 h 60"/>
                  <a:gd name="T8" fmla="*/ 0 w 15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60">
                    <a:moveTo>
                      <a:pt x="0" y="6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0" y="45"/>
                    </a:lnTo>
                    <a:lnTo>
                      <a:pt x="0" y="60"/>
                    </a:lnTo>
                    <a:close/>
                  </a:path>
                </a:pathLst>
              </a:custGeom>
              <a:solidFill>
                <a:srgbClr val="D5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0" name="Freeform 363"/>
              <xdr:cNvSpPr>
                <a:spLocks noChangeAspect="1"/>
              </xdr:cNvSpPr>
            </xdr:nvSpPr>
            <xdr:spPr bwMode="auto">
              <a:xfrm>
                <a:off x="4935" y="6057"/>
                <a:ext cx="30" cy="105"/>
              </a:xfrm>
              <a:custGeom>
                <a:avLst/>
                <a:gdLst>
                  <a:gd name="T0" fmla="*/ 0 w 30"/>
                  <a:gd name="T1" fmla="*/ 105 h 105"/>
                  <a:gd name="T2" fmla="*/ 15 w 30"/>
                  <a:gd name="T3" fmla="*/ 30 h 105"/>
                  <a:gd name="T4" fmla="*/ 30 w 30"/>
                  <a:gd name="T5" fmla="*/ 0 h 105"/>
                  <a:gd name="T6" fmla="*/ 15 w 30"/>
                  <a:gd name="T7" fmla="*/ 75 h 105"/>
                  <a:gd name="T8" fmla="*/ 0 w 30"/>
                  <a:gd name="T9" fmla="*/ 105 h 10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105">
                    <a:moveTo>
                      <a:pt x="0" y="105"/>
                    </a:moveTo>
                    <a:lnTo>
                      <a:pt x="15" y="30"/>
                    </a:lnTo>
                    <a:lnTo>
                      <a:pt x="30" y="0"/>
                    </a:lnTo>
                    <a:lnTo>
                      <a:pt x="15" y="75"/>
                    </a:lnTo>
                    <a:lnTo>
                      <a:pt x="0" y="10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1" name="Freeform 364"/>
              <xdr:cNvSpPr>
                <a:spLocks noChangeAspect="1"/>
              </xdr:cNvSpPr>
            </xdr:nvSpPr>
            <xdr:spPr bwMode="auto">
              <a:xfrm>
                <a:off x="4950" y="6012"/>
                <a:ext cx="15" cy="75"/>
              </a:xfrm>
              <a:custGeom>
                <a:avLst/>
                <a:gdLst>
                  <a:gd name="T0" fmla="*/ 0 w 15"/>
                  <a:gd name="T1" fmla="*/ 75 h 75"/>
                  <a:gd name="T2" fmla="*/ 0 w 15"/>
                  <a:gd name="T3" fmla="*/ 15 h 75"/>
                  <a:gd name="T4" fmla="*/ 0 w 15"/>
                  <a:gd name="T5" fmla="*/ 0 h 75"/>
                  <a:gd name="T6" fmla="*/ 15 w 15"/>
                  <a:gd name="T7" fmla="*/ 45 h 75"/>
                  <a:gd name="T8" fmla="*/ 0 w 1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75">
                    <a:moveTo>
                      <a:pt x="0" y="75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15" y="45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2" name="Freeform 365"/>
              <xdr:cNvSpPr>
                <a:spLocks noChangeAspect="1"/>
              </xdr:cNvSpPr>
            </xdr:nvSpPr>
            <xdr:spPr bwMode="auto">
              <a:xfrm>
                <a:off x="4920" y="5967"/>
                <a:ext cx="30" cy="60"/>
              </a:xfrm>
              <a:custGeom>
                <a:avLst/>
                <a:gdLst>
                  <a:gd name="T0" fmla="*/ 30 w 30"/>
                  <a:gd name="T1" fmla="*/ 60 h 60"/>
                  <a:gd name="T2" fmla="*/ 0 w 30"/>
                  <a:gd name="T3" fmla="*/ 15 h 60"/>
                  <a:gd name="T4" fmla="*/ 15 w 30"/>
                  <a:gd name="T5" fmla="*/ 0 h 60"/>
                  <a:gd name="T6" fmla="*/ 30 w 30"/>
                  <a:gd name="T7" fmla="*/ 45 h 60"/>
                  <a:gd name="T8" fmla="*/ 30 w 3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30" y="6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45"/>
                    </a:lnTo>
                    <a:lnTo>
                      <a:pt x="30" y="60"/>
                    </a:lnTo>
                    <a:close/>
                  </a:path>
                </a:pathLst>
              </a:custGeom>
              <a:solidFill>
                <a:srgbClr val="D4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3" name="Freeform 366"/>
              <xdr:cNvSpPr>
                <a:spLocks noChangeAspect="1"/>
              </xdr:cNvSpPr>
            </xdr:nvSpPr>
            <xdr:spPr bwMode="auto">
              <a:xfrm>
                <a:off x="4890" y="5937"/>
                <a:ext cx="45" cy="45"/>
              </a:xfrm>
              <a:custGeom>
                <a:avLst/>
                <a:gdLst>
                  <a:gd name="T0" fmla="*/ 30 w 45"/>
                  <a:gd name="T1" fmla="*/ 45 h 45"/>
                  <a:gd name="T2" fmla="*/ 0 w 45"/>
                  <a:gd name="T3" fmla="*/ 15 h 45"/>
                  <a:gd name="T4" fmla="*/ 15 w 45"/>
                  <a:gd name="T5" fmla="*/ 0 h 45"/>
                  <a:gd name="T6" fmla="*/ 45 w 45"/>
                  <a:gd name="T7" fmla="*/ 30 h 45"/>
                  <a:gd name="T8" fmla="*/ 30 w 45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4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45" y="30"/>
                    </a:lnTo>
                    <a:lnTo>
                      <a:pt x="30" y="45"/>
                    </a:lnTo>
                    <a:close/>
                  </a:path>
                </a:pathLst>
              </a:custGeom>
              <a:solidFill>
                <a:srgbClr val="CBA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4" name="Freeform 367"/>
              <xdr:cNvSpPr>
                <a:spLocks noChangeAspect="1"/>
              </xdr:cNvSpPr>
            </xdr:nvSpPr>
            <xdr:spPr bwMode="auto">
              <a:xfrm>
                <a:off x="4845" y="5937"/>
                <a:ext cx="60" cy="15"/>
              </a:xfrm>
              <a:custGeom>
                <a:avLst/>
                <a:gdLst>
                  <a:gd name="T0" fmla="*/ 45 w 60"/>
                  <a:gd name="T1" fmla="*/ 15 h 15"/>
                  <a:gd name="T2" fmla="*/ 0 w 60"/>
                  <a:gd name="T3" fmla="*/ 15 h 15"/>
                  <a:gd name="T4" fmla="*/ 15 w 60"/>
                  <a:gd name="T5" fmla="*/ 0 h 15"/>
                  <a:gd name="T6" fmla="*/ 60 w 60"/>
                  <a:gd name="T7" fmla="*/ 0 h 15"/>
                  <a:gd name="T8" fmla="*/ 45 w 60"/>
                  <a:gd name="T9" fmla="*/ 15 h 1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15">
                    <a:moveTo>
                      <a:pt x="45" y="1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60" y="0"/>
                    </a:lnTo>
                    <a:lnTo>
                      <a:pt x="45" y="15"/>
                    </a:lnTo>
                    <a:close/>
                  </a:path>
                </a:pathLst>
              </a:custGeom>
              <a:solidFill>
                <a:srgbClr val="B691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5" name="Freeform 368"/>
              <xdr:cNvSpPr>
                <a:spLocks noChangeAspect="1"/>
              </xdr:cNvSpPr>
            </xdr:nvSpPr>
            <xdr:spPr bwMode="auto">
              <a:xfrm>
                <a:off x="4814" y="5937"/>
                <a:ext cx="46" cy="30"/>
              </a:xfrm>
              <a:custGeom>
                <a:avLst/>
                <a:gdLst>
                  <a:gd name="T0" fmla="*/ 31 w 46"/>
                  <a:gd name="T1" fmla="*/ 15 h 30"/>
                  <a:gd name="T2" fmla="*/ 0 w 46"/>
                  <a:gd name="T3" fmla="*/ 30 h 30"/>
                  <a:gd name="T4" fmla="*/ 0 w 46"/>
                  <a:gd name="T5" fmla="*/ 0 h 30"/>
                  <a:gd name="T6" fmla="*/ 46 w 46"/>
                  <a:gd name="T7" fmla="*/ 0 h 30"/>
                  <a:gd name="T8" fmla="*/ 31 w 46"/>
                  <a:gd name="T9" fmla="*/ 15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6" h="30">
                    <a:moveTo>
                      <a:pt x="31" y="15"/>
                    </a:moveTo>
                    <a:lnTo>
                      <a:pt x="0" y="30"/>
                    </a:lnTo>
                    <a:lnTo>
                      <a:pt x="0" y="0"/>
                    </a:lnTo>
                    <a:lnTo>
                      <a:pt x="46" y="0"/>
                    </a:lnTo>
                    <a:lnTo>
                      <a:pt x="31" y="15"/>
                    </a:lnTo>
                    <a:close/>
                  </a:path>
                </a:pathLst>
              </a:custGeom>
              <a:solidFill>
                <a:srgbClr val="AA8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6" name="Freeform 369"/>
              <xdr:cNvSpPr>
                <a:spLocks noChangeAspect="1"/>
              </xdr:cNvSpPr>
            </xdr:nvSpPr>
            <xdr:spPr bwMode="auto">
              <a:xfrm>
                <a:off x="4769" y="5937"/>
                <a:ext cx="45" cy="60"/>
              </a:xfrm>
              <a:custGeom>
                <a:avLst/>
                <a:gdLst>
                  <a:gd name="T0" fmla="*/ 45 w 45"/>
                  <a:gd name="T1" fmla="*/ 30 h 60"/>
                  <a:gd name="T2" fmla="*/ 0 w 45"/>
                  <a:gd name="T3" fmla="*/ 60 h 60"/>
                  <a:gd name="T4" fmla="*/ 15 w 45"/>
                  <a:gd name="T5" fmla="*/ 30 h 60"/>
                  <a:gd name="T6" fmla="*/ 45 w 45"/>
                  <a:gd name="T7" fmla="*/ 0 h 60"/>
                  <a:gd name="T8" fmla="*/ 45 w 45"/>
                  <a:gd name="T9" fmla="*/ 3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0">
                    <a:moveTo>
                      <a:pt x="45" y="30"/>
                    </a:moveTo>
                    <a:lnTo>
                      <a:pt x="0" y="60"/>
                    </a:lnTo>
                    <a:lnTo>
                      <a:pt x="15" y="30"/>
                    </a:lnTo>
                    <a:lnTo>
                      <a:pt x="45" y="0"/>
                    </a:lnTo>
                    <a:lnTo>
                      <a:pt x="45" y="30"/>
                    </a:lnTo>
                    <a:close/>
                  </a:path>
                </a:pathLst>
              </a:custGeom>
              <a:solidFill>
                <a:srgbClr val="CBA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7" name="Freeform 370"/>
              <xdr:cNvSpPr>
                <a:spLocks noChangeAspect="1"/>
              </xdr:cNvSpPr>
            </xdr:nvSpPr>
            <xdr:spPr bwMode="auto">
              <a:xfrm>
                <a:off x="4769" y="5892"/>
                <a:ext cx="30" cy="105"/>
              </a:xfrm>
              <a:custGeom>
                <a:avLst/>
                <a:gdLst>
                  <a:gd name="T0" fmla="*/ 0 w 30"/>
                  <a:gd name="T1" fmla="*/ 105 h 105"/>
                  <a:gd name="T2" fmla="*/ 15 w 30"/>
                  <a:gd name="T3" fmla="*/ 15 h 105"/>
                  <a:gd name="T4" fmla="*/ 30 w 30"/>
                  <a:gd name="T5" fmla="*/ 0 h 105"/>
                  <a:gd name="T6" fmla="*/ 15 w 30"/>
                  <a:gd name="T7" fmla="*/ 75 h 105"/>
                  <a:gd name="T8" fmla="*/ 0 w 30"/>
                  <a:gd name="T9" fmla="*/ 105 h 10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105">
                    <a:moveTo>
                      <a:pt x="0" y="105"/>
                    </a:moveTo>
                    <a:lnTo>
                      <a:pt x="15" y="15"/>
                    </a:lnTo>
                    <a:lnTo>
                      <a:pt x="30" y="0"/>
                    </a:lnTo>
                    <a:lnTo>
                      <a:pt x="15" y="75"/>
                    </a:lnTo>
                    <a:lnTo>
                      <a:pt x="0" y="10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8" name="Freeform 371"/>
              <xdr:cNvSpPr>
                <a:spLocks noChangeAspect="1"/>
              </xdr:cNvSpPr>
            </xdr:nvSpPr>
            <xdr:spPr bwMode="auto">
              <a:xfrm>
                <a:off x="4920" y="5832"/>
                <a:ext cx="30" cy="75"/>
              </a:xfrm>
              <a:custGeom>
                <a:avLst/>
                <a:gdLst>
                  <a:gd name="T0" fmla="*/ 30 w 30"/>
                  <a:gd name="T1" fmla="*/ 75 h 75"/>
                  <a:gd name="T2" fmla="*/ 0 w 30"/>
                  <a:gd name="T3" fmla="*/ 15 h 75"/>
                  <a:gd name="T4" fmla="*/ 15 w 30"/>
                  <a:gd name="T5" fmla="*/ 0 h 75"/>
                  <a:gd name="T6" fmla="*/ 30 w 30"/>
                  <a:gd name="T7" fmla="*/ 45 h 75"/>
                  <a:gd name="T8" fmla="*/ 30 w 30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75">
                    <a:moveTo>
                      <a:pt x="30" y="7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45"/>
                    </a:lnTo>
                    <a:lnTo>
                      <a:pt x="30" y="75"/>
                    </a:lnTo>
                    <a:close/>
                  </a:path>
                </a:pathLst>
              </a:custGeom>
              <a:solidFill>
                <a:srgbClr val="D3A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49" name="Freeform 372"/>
              <xdr:cNvSpPr>
                <a:spLocks noChangeAspect="1"/>
              </xdr:cNvSpPr>
            </xdr:nvSpPr>
            <xdr:spPr bwMode="auto">
              <a:xfrm>
                <a:off x="4890" y="5802"/>
                <a:ext cx="45" cy="45"/>
              </a:xfrm>
              <a:custGeom>
                <a:avLst/>
                <a:gdLst>
                  <a:gd name="T0" fmla="*/ 30 w 45"/>
                  <a:gd name="T1" fmla="*/ 45 h 45"/>
                  <a:gd name="T2" fmla="*/ 0 w 45"/>
                  <a:gd name="T3" fmla="*/ 15 h 45"/>
                  <a:gd name="T4" fmla="*/ 0 w 45"/>
                  <a:gd name="T5" fmla="*/ 0 h 45"/>
                  <a:gd name="T6" fmla="*/ 45 w 45"/>
                  <a:gd name="T7" fmla="*/ 30 h 45"/>
                  <a:gd name="T8" fmla="*/ 30 w 45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45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45" y="30"/>
                    </a:lnTo>
                    <a:lnTo>
                      <a:pt x="30" y="45"/>
                    </a:lnTo>
                    <a:close/>
                  </a:path>
                </a:pathLst>
              </a:custGeom>
              <a:solidFill>
                <a:srgbClr val="C39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50" name="Freeform 373"/>
              <xdr:cNvSpPr>
                <a:spLocks noChangeAspect="1"/>
              </xdr:cNvSpPr>
            </xdr:nvSpPr>
            <xdr:spPr bwMode="auto">
              <a:xfrm>
                <a:off x="4830" y="5786"/>
                <a:ext cx="60" cy="31"/>
              </a:xfrm>
              <a:custGeom>
                <a:avLst/>
                <a:gdLst>
                  <a:gd name="T0" fmla="*/ 60 w 60"/>
                  <a:gd name="T1" fmla="*/ 31 h 31"/>
                  <a:gd name="T2" fmla="*/ 0 w 60"/>
                  <a:gd name="T3" fmla="*/ 16 h 31"/>
                  <a:gd name="T4" fmla="*/ 0 w 60"/>
                  <a:gd name="T5" fmla="*/ 0 h 31"/>
                  <a:gd name="T6" fmla="*/ 60 w 60"/>
                  <a:gd name="T7" fmla="*/ 16 h 31"/>
                  <a:gd name="T8" fmla="*/ 60 w 60"/>
                  <a:gd name="T9" fmla="*/ 31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31">
                    <a:moveTo>
                      <a:pt x="60" y="31"/>
                    </a:moveTo>
                    <a:lnTo>
                      <a:pt x="0" y="16"/>
                    </a:lnTo>
                    <a:lnTo>
                      <a:pt x="0" y="0"/>
                    </a:lnTo>
                    <a:lnTo>
                      <a:pt x="60" y="16"/>
                    </a:lnTo>
                    <a:lnTo>
                      <a:pt x="60" y="31"/>
                    </a:lnTo>
                    <a:close/>
                  </a:path>
                </a:pathLst>
              </a:custGeom>
              <a:solidFill>
                <a:srgbClr val="A38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51" name="Freeform 374"/>
              <xdr:cNvSpPr>
                <a:spLocks noChangeAspect="1"/>
              </xdr:cNvSpPr>
            </xdr:nvSpPr>
            <xdr:spPr bwMode="auto">
              <a:xfrm>
                <a:off x="4769" y="5786"/>
                <a:ext cx="61" cy="46"/>
              </a:xfrm>
              <a:custGeom>
                <a:avLst/>
                <a:gdLst>
                  <a:gd name="T0" fmla="*/ 61 w 61"/>
                  <a:gd name="T1" fmla="*/ 16 h 46"/>
                  <a:gd name="T2" fmla="*/ 0 w 61"/>
                  <a:gd name="T3" fmla="*/ 46 h 46"/>
                  <a:gd name="T4" fmla="*/ 0 w 61"/>
                  <a:gd name="T5" fmla="*/ 16 h 46"/>
                  <a:gd name="T6" fmla="*/ 61 w 61"/>
                  <a:gd name="T7" fmla="*/ 0 h 46"/>
                  <a:gd name="T8" fmla="*/ 61 w 61"/>
                  <a:gd name="T9" fmla="*/ 16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1" h="46">
                    <a:moveTo>
                      <a:pt x="61" y="16"/>
                    </a:moveTo>
                    <a:lnTo>
                      <a:pt x="0" y="46"/>
                    </a:lnTo>
                    <a:lnTo>
                      <a:pt x="0" y="16"/>
                    </a:lnTo>
                    <a:lnTo>
                      <a:pt x="61" y="0"/>
                    </a:lnTo>
                    <a:lnTo>
                      <a:pt x="61" y="16"/>
                    </a:lnTo>
                    <a:close/>
                  </a:path>
                </a:pathLst>
              </a:custGeom>
              <a:solidFill>
                <a:srgbClr val="A38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52" name="Freeform 375"/>
              <xdr:cNvSpPr>
                <a:spLocks noChangeAspect="1"/>
              </xdr:cNvSpPr>
            </xdr:nvSpPr>
            <xdr:spPr bwMode="auto">
              <a:xfrm>
                <a:off x="4799" y="5786"/>
                <a:ext cx="31" cy="31"/>
              </a:xfrm>
              <a:custGeom>
                <a:avLst/>
                <a:gdLst>
                  <a:gd name="T0" fmla="*/ 31 w 31"/>
                  <a:gd name="T1" fmla="*/ 16 h 31"/>
                  <a:gd name="T2" fmla="*/ 0 w 31"/>
                  <a:gd name="T3" fmla="*/ 31 h 31"/>
                  <a:gd name="T4" fmla="*/ 0 w 31"/>
                  <a:gd name="T5" fmla="*/ 16 h 31"/>
                  <a:gd name="T6" fmla="*/ 31 w 31"/>
                  <a:gd name="T7" fmla="*/ 0 h 31"/>
                  <a:gd name="T8" fmla="*/ 31 w 31"/>
                  <a:gd name="T9" fmla="*/ 16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1" h="31">
                    <a:moveTo>
                      <a:pt x="31" y="16"/>
                    </a:moveTo>
                    <a:lnTo>
                      <a:pt x="0" y="31"/>
                    </a:lnTo>
                    <a:lnTo>
                      <a:pt x="0" y="16"/>
                    </a:lnTo>
                    <a:lnTo>
                      <a:pt x="31" y="0"/>
                    </a:lnTo>
                    <a:lnTo>
                      <a:pt x="31" y="16"/>
                    </a:lnTo>
                    <a:close/>
                  </a:path>
                </a:pathLst>
              </a:custGeom>
              <a:solidFill>
                <a:srgbClr val="A38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53" name="Freeform 376"/>
              <xdr:cNvSpPr>
                <a:spLocks noChangeAspect="1"/>
              </xdr:cNvSpPr>
            </xdr:nvSpPr>
            <xdr:spPr bwMode="auto">
              <a:xfrm>
                <a:off x="4769" y="5802"/>
                <a:ext cx="30" cy="30"/>
              </a:xfrm>
              <a:custGeom>
                <a:avLst/>
                <a:gdLst>
                  <a:gd name="T0" fmla="*/ 30 w 30"/>
                  <a:gd name="T1" fmla="*/ 15 h 30"/>
                  <a:gd name="T2" fmla="*/ 0 w 30"/>
                  <a:gd name="T3" fmla="*/ 30 h 30"/>
                  <a:gd name="T4" fmla="*/ 0 w 30"/>
                  <a:gd name="T5" fmla="*/ 0 h 30"/>
                  <a:gd name="T6" fmla="*/ 30 w 30"/>
                  <a:gd name="T7" fmla="*/ 0 h 30"/>
                  <a:gd name="T8" fmla="*/ 30 w 30"/>
                  <a:gd name="T9" fmla="*/ 15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0">
                    <a:moveTo>
                      <a:pt x="30" y="15"/>
                    </a:moveTo>
                    <a:lnTo>
                      <a:pt x="0" y="30"/>
                    </a:lnTo>
                    <a:lnTo>
                      <a:pt x="0" y="0"/>
                    </a:lnTo>
                    <a:lnTo>
                      <a:pt x="30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AE8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54" name="Freeform 377"/>
              <xdr:cNvSpPr>
                <a:spLocks noChangeAspect="1"/>
              </xdr:cNvSpPr>
            </xdr:nvSpPr>
            <xdr:spPr bwMode="auto">
              <a:xfrm>
                <a:off x="4724" y="5802"/>
                <a:ext cx="45" cy="60"/>
              </a:xfrm>
              <a:custGeom>
                <a:avLst/>
                <a:gdLst>
                  <a:gd name="T0" fmla="*/ 45 w 45"/>
                  <a:gd name="T1" fmla="*/ 30 h 60"/>
                  <a:gd name="T2" fmla="*/ 0 w 45"/>
                  <a:gd name="T3" fmla="*/ 60 h 60"/>
                  <a:gd name="T4" fmla="*/ 0 w 45"/>
                  <a:gd name="T5" fmla="*/ 45 h 60"/>
                  <a:gd name="T6" fmla="*/ 45 w 45"/>
                  <a:gd name="T7" fmla="*/ 0 h 60"/>
                  <a:gd name="T8" fmla="*/ 45 w 45"/>
                  <a:gd name="T9" fmla="*/ 3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0">
                    <a:moveTo>
                      <a:pt x="45" y="30"/>
                    </a:moveTo>
                    <a:lnTo>
                      <a:pt x="0" y="60"/>
                    </a:lnTo>
                    <a:lnTo>
                      <a:pt x="0" y="45"/>
                    </a:lnTo>
                    <a:lnTo>
                      <a:pt x="45" y="0"/>
                    </a:lnTo>
                    <a:lnTo>
                      <a:pt x="45" y="30"/>
                    </a:lnTo>
                    <a:close/>
                  </a:path>
                </a:pathLst>
              </a:custGeom>
              <a:solidFill>
                <a:srgbClr val="BA94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55" name="Freeform 378"/>
              <xdr:cNvSpPr>
                <a:spLocks noChangeAspect="1" noEditPoints="1"/>
              </xdr:cNvSpPr>
            </xdr:nvSpPr>
            <xdr:spPr bwMode="auto">
              <a:xfrm>
                <a:off x="4679" y="5802"/>
                <a:ext cx="271" cy="435"/>
              </a:xfrm>
              <a:custGeom>
                <a:avLst/>
                <a:gdLst>
                  <a:gd name="T0" fmla="*/ 271 w 271"/>
                  <a:gd name="T1" fmla="*/ 105 h 435"/>
                  <a:gd name="T2" fmla="*/ 241 w 271"/>
                  <a:gd name="T3" fmla="*/ 45 h 435"/>
                  <a:gd name="T4" fmla="*/ 211 w 271"/>
                  <a:gd name="T5" fmla="*/ 15 h 435"/>
                  <a:gd name="T6" fmla="*/ 151 w 271"/>
                  <a:gd name="T7" fmla="*/ 0 h 435"/>
                  <a:gd name="T8" fmla="*/ 90 w 271"/>
                  <a:gd name="T9" fmla="*/ 30 h 435"/>
                  <a:gd name="T10" fmla="*/ 45 w 271"/>
                  <a:gd name="T11" fmla="*/ 60 h 435"/>
                  <a:gd name="T12" fmla="*/ 15 w 271"/>
                  <a:gd name="T13" fmla="*/ 135 h 435"/>
                  <a:gd name="T14" fmla="*/ 0 w 271"/>
                  <a:gd name="T15" fmla="*/ 225 h 435"/>
                  <a:gd name="T16" fmla="*/ 15 w 271"/>
                  <a:gd name="T17" fmla="*/ 300 h 435"/>
                  <a:gd name="T18" fmla="*/ 15 w 271"/>
                  <a:gd name="T19" fmla="*/ 345 h 435"/>
                  <a:gd name="T20" fmla="*/ 45 w 271"/>
                  <a:gd name="T21" fmla="*/ 390 h 435"/>
                  <a:gd name="T22" fmla="*/ 75 w 271"/>
                  <a:gd name="T23" fmla="*/ 420 h 435"/>
                  <a:gd name="T24" fmla="*/ 105 w 271"/>
                  <a:gd name="T25" fmla="*/ 420 h 435"/>
                  <a:gd name="T26" fmla="*/ 151 w 271"/>
                  <a:gd name="T27" fmla="*/ 435 h 435"/>
                  <a:gd name="T28" fmla="*/ 211 w 271"/>
                  <a:gd name="T29" fmla="*/ 405 h 435"/>
                  <a:gd name="T30" fmla="*/ 256 w 271"/>
                  <a:gd name="T31" fmla="*/ 360 h 435"/>
                  <a:gd name="T32" fmla="*/ 271 w 271"/>
                  <a:gd name="T33" fmla="*/ 285 h 435"/>
                  <a:gd name="T34" fmla="*/ 271 w 271"/>
                  <a:gd name="T35" fmla="*/ 225 h 435"/>
                  <a:gd name="T36" fmla="*/ 241 w 271"/>
                  <a:gd name="T37" fmla="*/ 180 h 435"/>
                  <a:gd name="T38" fmla="*/ 211 w 271"/>
                  <a:gd name="T39" fmla="*/ 150 h 435"/>
                  <a:gd name="T40" fmla="*/ 166 w 271"/>
                  <a:gd name="T41" fmla="*/ 150 h 435"/>
                  <a:gd name="T42" fmla="*/ 135 w 271"/>
                  <a:gd name="T43" fmla="*/ 165 h 435"/>
                  <a:gd name="T44" fmla="*/ 90 w 271"/>
                  <a:gd name="T45" fmla="*/ 195 h 435"/>
                  <a:gd name="T46" fmla="*/ 105 w 271"/>
                  <a:gd name="T47" fmla="*/ 105 h 435"/>
                  <a:gd name="T48" fmla="*/ 120 w 271"/>
                  <a:gd name="T49" fmla="*/ 90 h 435"/>
                  <a:gd name="T50" fmla="*/ 135 w 271"/>
                  <a:gd name="T51" fmla="*/ 75 h 435"/>
                  <a:gd name="T52" fmla="*/ 166 w 271"/>
                  <a:gd name="T53" fmla="*/ 90 h 435"/>
                  <a:gd name="T54" fmla="*/ 181 w 271"/>
                  <a:gd name="T55" fmla="*/ 120 h 435"/>
                  <a:gd name="T56" fmla="*/ 271 w 271"/>
                  <a:gd name="T57" fmla="*/ 105 h 435"/>
                  <a:gd name="T58" fmla="*/ 105 w 271"/>
                  <a:gd name="T59" fmla="*/ 285 h 435"/>
                  <a:gd name="T60" fmla="*/ 105 w 271"/>
                  <a:gd name="T61" fmla="*/ 240 h 435"/>
                  <a:gd name="T62" fmla="*/ 135 w 271"/>
                  <a:gd name="T63" fmla="*/ 225 h 435"/>
                  <a:gd name="T64" fmla="*/ 181 w 271"/>
                  <a:gd name="T65" fmla="*/ 240 h 435"/>
                  <a:gd name="T66" fmla="*/ 181 w 271"/>
                  <a:gd name="T67" fmla="*/ 285 h 435"/>
                  <a:gd name="T68" fmla="*/ 181 w 271"/>
                  <a:gd name="T69" fmla="*/ 345 h 435"/>
                  <a:gd name="T70" fmla="*/ 151 w 271"/>
                  <a:gd name="T71" fmla="*/ 360 h 435"/>
                  <a:gd name="T72" fmla="*/ 105 w 271"/>
                  <a:gd name="T73" fmla="*/ 345 h 435"/>
                  <a:gd name="T74" fmla="*/ 105 w 271"/>
                  <a:gd name="T75" fmla="*/ 285 h 435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0" t="0" r="r" b="b"/>
                <a:pathLst>
                  <a:path w="271" h="435">
                    <a:moveTo>
                      <a:pt x="271" y="105"/>
                    </a:moveTo>
                    <a:lnTo>
                      <a:pt x="241" y="45"/>
                    </a:lnTo>
                    <a:lnTo>
                      <a:pt x="211" y="15"/>
                    </a:lnTo>
                    <a:lnTo>
                      <a:pt x="151" y="0"/>
                    </a:lnTo>
                    <a:lnTo>
                      <a:pt x="90" y="30"/>
                    </a:lnTo>
                    <a:lnTo>
                      <a:pt x="45" y="60"/>
                    </a:lnTo>
                    <a:lnTo>
                      <a:pt x="15" y="135"/>
                    </a:lnTo>
                    <a:lnTo>
                      <a:pt x="0" y="225"/>
                    </a:lnTo>
                    <a:lnTo>
                      <a:pt x="15" y="300"/>
                    </a:lnTo>
                    <a:lnTo>
                      <a:pt x="15" y="345"/>
                    </a:lnTo>
                    <a:lnTo>
                      <a:pt x="45" y="390"/>
                    </a:lnTo>
                    <a:lnTo>
                      <a:pt x="75" y="420"/>
                    </a:lnTo>
                    <a:lnTo>
                      <a:pt x="105" y="420"/>
                    </a:lnTo>
                    <a:lnTo>
                      <a:pt x="151" y="435"/>
                    </a:lnTo>
                    <a:lnTo>
                      <a:pt x="211" y="405"/>
                    </a:lnTo>
                    <a:lnTo>
                      <a:pt x="256" y="360"/>
                    </a:lnTo>
                    <a:lnTo>
                      <a:pt x="271" y="285"/>
                    </a:lnTo>
                    <a:lnTo>
                      <a:pt x="271" y="225"/>
                    </a:lnTo>
                    <a:lnTo>
                      <a:pt x="241" y="180"/>
                    </a:lnTo>
                    <a:lnTo>
                      <a:pt x="211" y="150"/>
                    </a:lnTo>
                    <a:lnTo>
                      <a:pt x="166" y="150"/>
                    </a:lnTo>
                    <a:lnTo>
                      <a:pt x="135" y="165"/>
                    </a:lnTo>
                    <a:lnTo>
                      <a:pt x="90" y="195"/>
                    </a:lnTo>
                    <a:lnTo>
                      <a:pt x="105" y="105"/>
                    </a:lnTo>
                    <a:lnTo>
                      <a:pt x="120" y="90"/>
                    </a:lnTo>
                    <a:lnTo>
                      <a:pt x="135" y="75"/>
                    </a:lnTo>
                    <a:lnTo>
                      <a:pt x="166" y="90"/>
                    </a:lnTo>
                    <a:lnTo>
                      <a:pt x="181" y="120"/>
                    </a:lnTo>
                    <a:lnTo>
                      <a:pt x="271" y="105"/>
                    </a:lnTo>
                    <a:close/>
                    <a:moveTo>
                      <a:pt x="105" y="285"/>
                    </a:moveTo>
                    <a:lnTo>
                      <a:pt x="105" y="240"/>
                    </a:lnTo>
                    <a:lnTo>
                      <a:pt x="135" y="225"/>
                    </a:lnTo>
                    <a:lnTo>
                      <a:pt x="181" y="240"/>
                    </a:lnTo>
                    <a:lnTo>
                      <a:pt x="181" y="285"/>
                    </a:lnTo>
                    <a:lnTo>
                      <a:pt x="181" y="345"/>
                    </a:lnTo>
                    <a:lnTo>
                      <a:pt x="151" y="360"/>
                    </a:lnTo>
                    <a:lnTo>
                      <a:pt x="105" y="345"/>
                    </a:lnTo>
                    <a:lnTo>
                      <a:pt x="105" y="285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4" name="Group 379"/>
            <xdr:cNvGrpSpPr>
              <a:grpSpLocks noChangeAspect="1"/>
            </xdr:cNvGrpSpPr>
          </xdr:nvGrpSpPr>
          <xdr:grpSpPr bwMode="auto">
            <a:xfrm>
              <a:off x="7546" y="5335"/>
              <a:ext cx="270" cy="451"/>
              <a:chOff x="7546" y="5335"/>
              <a:chExt cx="270" cy="451"/>
            </a:xfrm>
          </xdr:grpSpPr>
          <xdr:sp macro="" textlink="">
            <xdr:nvSpPr>
              <xdr:cNvPr id="117" name="Freeform 380"/>
              <xdr:cNvSpPr>
                <a:spLocks noChangeAspect="1"/>
              </xdr:cNvSpPr>
            </xdr:nvSpPr>
            <xdr:spPr bwMode="auto">
              <a:xfrm>
                <a:off x="7696" y="5666"/>
                <a:ext cx="30" cy="45"/>
              </a:xfrm>
              <a:custGeom>
                <a:avLst/>
                <a:gdLst>
                  <a:gd name="T0" fmla="*/ 15 w 30"/>
                  <a:gd name="T1" fmla="*/ 15 h 45"/>
                  <a:gd name="T2" fmla="*/ 0 w 30"/>
                  <a:gd name="T3" fmla="*/ 45 h 45"/>
                  <a:gd name="T4" fmla="*/ 15 w 30"/>
                  <a:gd name="T5" fmla="*/ 15 h 45"/>
                  <a:gd name="T6" fmla="*/ 30 w 30"/>
                  <a:gd name="T7" fmla="*/ 0 h 45"/>
                  <a:gd name="T8" fmla="*/ 15 w 30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45">
                    <a:moveTo>
                      <a:pt x="15" y="15"/>
                    </a:moveTo>
                    <a:lnTo>
                      <a:pt x="0" y="45"/>
                    </a:lnTo>
                    <a:lnTo>
                      <a:pt x="15" y="15"/>
                    </a:lnTo>
                    <a:lnTo>
                      <a:pt x="30" y="0"/>
                    </a:lnTo>
                    <a:lnTo>
                      <a:pt x="15" y="15"/>
                    </a:lnTo>
                    <a:close/>
                  </a:path>
                </a:pathLst>
              </a:custGeom>
              <a:solidFill>
                <a:srgbClr val="D5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18" name="Freeform 381"/>
              <xdr:cNvSpPr>
                <a:spLocks noChangeAspect="1"/>
              </xdr:cNvSpPr>
            </xdr:nvSpPr>
            <xdr:spPr bwMode="auto">
              <a:xfrm>
                <a:off x="7681" y="5681"/>
                <a:ext cx="30" cy="30"/>
              </a:xfrm>
              <a:custGeom>
                <a:avLst/>
                <a:gdLst>
                  <a:gd name="T0" fmla="*/ 15 w 30"/>
                  <a:gd name="T1" fmla="*/ 30 h 30"/>
                  <a:gd name="T2" fmla="*/ 0 w 30"/>
                  <a:gd name="T3" fmla="*/ 30 h 30"/>
                  <a:gd name="T4" fmla="*/ 0 w 30"/>
                  <a:gd name="T5" fmla="*/ 15 h 30"/>
                  <a:gd name="T6" fmla="*/ 30 w 30"/>
                  <a:gd name="T7" fmla="*/ 0 h 30"/>
                  <a:gd name="T8" fmla="*/ 15 w 3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0">
                    <a:moveTo>
                      <a:pt x="15" y="30"/>
                    </a:moveTo>
                    <a:lnTo>
                      <a:pt x="0" y="30"/>
                    </a:lnTo>
                    <a:lnTo>
                      <a:pt x="0" y="15"/>
                    </a:lnTo>
                    <a:lnTo>
                      <a:pt x="30" y="0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C59E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19" name="Freeform 382"/>
              <xdr:cNvSpPr>
                <a:spLocks noChangeAspect="1"/>
              </xdr:cNvSpPr>
            </xdr:nvSpPr>
            <xdr:spPr bwMode="auto">
              <a:xfrm>
                <a:off x="7651" y="5681"/>
                <a:ext cx="30" cy="30"/>
              </a:xfrm>
              <a:custGeom>
                <a:avLst/>
                <a:gdLst>
                  <a:gd name="T0" fmla="*/ 30 w 30"/>
                  <a:gd name="T1" fmla="*/ 30 h 30"/>
                  <a:gd name="T2" fmla="*/ 0 w 30"/>
                  <a:gd name="T3" fmla="*/ 30 h 30"/>
                  <a:gd name="T4" fmla="*/ 15 w 30"/>
                  <a:gd name="T5" fmla="*/ 0 h 30"/>
                  <a:gd name="T6" fmla="*/ 30 w 30"/>
                  <a:gd name="T7" fmla="*/ 15 h 30"/>
                  <a:gd name="T8" fmla="*/ 30 w 3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0">
                    <a:moveTo>
                      <a:pt x="30" y="30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30" y="15"/>
                    </a:lnTo>
                    <a:lnTo>
                      <a:pt x="30" y="30"/>
                    </a:lnTo>
                    <a:close/>
                  </a:path>
                </a:pathLst>
              </a:custGeom>
              <a:solidFill>
                <a:srgbClr val="B490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0" name="Freeform 383"/>
              <xdr:cNvSpPr>
                <a:spLocks noChangeAspect="1"/>
              </xdr:cNvSpPr>
            </xdr:nvSpPr>
            <xdr:spPr bwMode="auto">
              <a:xfrm>
                <a:off x="7636" y="5651"/>
                <a:ext cx="30" cy="60"/>
              </a:xfrm>
              <a:custGeom>
                <a:avLst/>
                <a:gdLst>
                  <a:gd name="T0" fmla="*/ 15 w 30"/>
                  <a:gd name="T1" fmla="*/ 60 h 60"/>
                  <a:gd name="T2" fmla="*/ 0 w 30"/>
                  <a:gd name="T3" fmla="*/ 15 h 60"/>
                  <a:gd name="T4" fmla="*/ 15 w 30"/>
                  <a:gd name="T5" fmla="*/ 0 h 60"/>
                  <a:gd name="T6" fmla="*/ 30 w 30"/>
                  <a:gd name="T7" fmla="*/ 30 h 60"/>
                  <a:gd name="T8" fmla="*/ 15 w 3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15" y="6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30"/>
                    </a:lnTo>
                    <a:lnTo>
                      <a:pt x="15" y="60"/>
                    </a:lnTo>
                    <a:close/>
                  </a:path>
                </a:pathLst>
              </a:custGeom>
              <a:solidFill>
                <a:srgbClr val="D4A9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1" name="Freeform 384"/>
              <xdr:cNvSpPr>
                <a:spLocks noChangeAspect="1"/>
              </xdr:cNvSpPr>
            </xdr:nvSpPr>
            <xdr:spPr bwMode="auto">
              <a:xfrm>
                <a:off x="7561" y="5651"/>
                <a:ext cx="90" cy="45"/>
              </a:xfrm>
              <a:custGeom>
                <a:avLst/>
                <a:gdLst>
                  <a:gd name="T0" fmla="*/ 75 w 90"/>
                  <a:gd name="T1" fmla="*/ 15 h 45"/>
                  <a:gd name="T2" fmla="*/ 0 w 90"/>
                  <a:gd name="T3" fmla="*/ 45 h 45"/>
                  <a:gd name="T4" fmla="*/ 0 w 90"/>
                  <a:gd name="T5" fmla="*/ 15 h 45"/>
                  <a:gd name="T6" fmla="*/ 90 w 90"/>
                  <a:gd name="T7" fmla="*/ 0 h 45"/>
                  <a:gd name="T8" fmla="*/ 75 w 90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90" h="45">
                    <a:moveTo>
                      <a:pt x="75" y="15"/>
                    </a:moveTo>
                    <a:lnTo>
                      <a:pt x="0" y="45"/>
                    </a:lnTo>
                    <a:lnTo>
                      <a:pt x="0" y="15"/>
                    </a:lnTo>
                    <a:lnTo>
                      <a:pt x="90" y="0"/>
                    </a:lnTo>
                    <a:lnTo>
                      <a:pt x="75" y="15"/>
                    </a:lnTo>
                    <a:close/>
                  </a:path>
                </a:pathLst>
              </a:custGeom>
              <a:solidFill>
                <a:srgbClr val="A38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2" name="Freeform 385"/>
              <xdr:cNvSpPr>
                <a:spLocks noChangeAspect="1"/>
              </xdr:cNvSpPr>
            </xdr:nvSpPr>
            <xdr:spPr bwMode="auto">
              <a:xfrm>
                <a:off x="7681" y="5531"/>
                <a:ext cx="30" cy="45"/>
              </a:xfrm>
              <a:custGeom>
                <a:avLst/>
                <a:gdLst>
                  <a:gd name="T0" fmla="*/ 30 w 30"/>
                  <a:gd name="T1" fmla="*/ 15 h 45"/>
                  <a:gd name="T2" fmla="*/ 0 w 30"/>
                  <a:gd name="T3" fmla="*/ 45 h 45"/>
                  <a:gd name="T4" fmla="*/ 0 w 30"/>
                  <a:gd name="T5" fmla="*/ 15 h 45"/>
                  <a:gd name="T6" fmla="*/ 30 w 30"/>
                  <a:gd name="T7" fmla="*/ 0 h 45"/>
                  <a:gd name="T8" fmla="*/ 30 w 30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45">
                    <a:moveTo>
                      <a:pt x="30" y="15"/>
                    </a:moveTo>
                    <a:lnTo>
                      <a:pt x="0" y="45"/>
                    </a:lnTo>
                    <a:lnTo>
                      <a:pt x="0" y="15"/>
                    </a:lnTo>
                    <a:lnTo>
                      <a:pt x="30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BD9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3" name="Freeform 386"/>
              <xdr:cNvSpPr>
                <a:spLocks noChangeAspect="1"/>
              </xdr:cNvSpPr>
            </xdr:nvSpPr>
            <xdr:spPr bwMode="auto">
              <a:xfrm>
                <a:off x="7651" y="5531"/>
                <a:ext cx="30" cy="45"/>
              </a:xfrm>
              <a:custGeom>
                <a:avLst/>
                <a:gdLst>
                  <a:gd name="T0" fmla="*/ 30 w 30"/>
                  <a:gd name="T1" fmla="*/ 45 h 45"/>
                  <a:gd name="T2" fmla="*/ 0 w 30"/>
                  <a:gd name="T3" fmla="*/ 30 h 45"/>
                  <a:gd name="T4" fmla="*/ 0 w 30"/>
                  <a:gd name="T5" fmla="*/ 0 h 45"/>
                  <a:gd name="T6" fmla="*/ 30 w 30"/>
                  <a:gd name="T7" fmla="*/ 15 h 45"/>
                  <a:gd name="T8" fmla="*/ 30 w 30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45">
                    <a:moveTo>
                      <a:pt x="30" y="45"/>
                    </a:moveTo>
                    <a:lnTo>
                      <a:pt x="0" y="30"/>
                    </a:lnTo>
                    <a:lnTo>
                      <a:pt x="0" y="0"/>
                    </a:lnTo>
                    <a:lnTo>
                      <a:pt x="30" y="15"/>
                    </a:lnTo>
                    <a:lnTo>
                      <a:pt x="30" y="45"/>
                    </a:lnTo>
                    <a:close/>
                  </a:path>
                </a:pathLst>
              </a:custGeom>
              <a:solidFill>
                <a:srgbClr val="B994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4" name="Freeform 387"/>
              <xdr:cNvSpPr>
                <a:spLocks noChangeAspect="1"/>
              </xdr:cNvSpPr>
            </xdr:nvSpPr>
            <xdr:spPr bwMode="auto">
              <a:xfrm>
                <a:off x="7636" y="5486"/>
                <a:ext cx="15" cy="75"/>
              </a:xfrm>
              <a:custGeom>
                <a:avLst/>
                <a:gdLst>
                  <a:gd name="T0" fmla="*/ 15 w 15"/>
                  <a:gd name="T1" fmla="*/ 75 h 75"/>
                  <a:gd name="T2" fmla="*/ 0 w 15"/>
                  <a:gd name="T3" fmla="*/ 15 h 75"/>
                  <a:gd name="T4" fmla="*/ 0 w 15"/>
                  <a:gd name="T5" fmla="*/ 0 h 75"/>
                  <a:gd name="T6" fmla="*/ 15 w 15"/>
                  <a:gd name="T7" fmla="*/ 45 h 75"/>
                  <a:gd name="T8" fmla="*/ 15 w 1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75">
                    <a:moveTo>
                      <a:pt x="15" y="75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15" y="45"/>
                    </a:lnTo>
                    <a:lnTo>
                      <a:pt x="15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5" name="Freeform 388"/>
              <xdr:cNvSpPr>
                <a:spLocks noChangeAspect="1"/>
              </xdr:cNvSpPr>
            </xdr:nvSpPr>
            <xdr:spPr bwMode="auto">
              <a:xfrm>
                <a:off x="7636" y="5426"/>
                <a:ext cx="15" cy="75"/>
              </a:xfrm>
              <a:custGeom>
                <a:avLst/>
                <a:gdLst>
                  <a:gd name="T0" fmla="*/ 0 w 15"/>
                  <a:gd name="T1" fmla="*/ 75 h 75"/>
                  <a:gd name="T2" fmla="*/ 15 w 15"/>
                  <a:gd name="T3" fmla="*/ 30 h 75"/>
                  <a:gd name="T4" fmla="*/ 15 w 15"/>
                  <a:gd name="T5" fmla="*/ 0 h 75"/>
                  <a:gd name="T6" fmla="*/ 0 w 15"/>
                  <a:gd name="T7" fmla="*/ 60 h 75"/>
                  <a:gd name="T8" fmla="*/ 0 w 1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75">
                    <a:moveTo>
                      <a:pt x="0" y="75"/>
                    </a:moveTo>
                    <a:lnTo>
                      <a:pt x="15" y="30"/>
                    </a:lnTo>
                    <a:lnTo>
                      <a:pt x="15" y="0"/>
                    </a:lnTo>
                    <a:lnTo>
                      <a:pt x="0" y="60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6" name="Freeform 389"/>
              <xdr:cNvSpPr>
                <a:spLocks noChangeAspect="1"/>
              </xdr:cNvSpPr>
            </xdr:nvSpPr>
            <xdr:spPr bwMode="auto">
              <a:xfrm>
                <a:off x="7771" y="5636"/>
                <a:ext cx="45" cy="90"/>
              </a:xfrm>
              <a:custGeom>
                <a:avLst/>
                <a:gdLst>
                  <a:gd name="T0" fmla="*/ 0 w 45"/>
                  <a:gd name="T1" fmla="*/ 90 h 90"/>
                  <a:gd name="T2" fmla="*/ 30 w 45"/>
                  <a:gd name="T3" fmla="*/ 15 h 90"/>
                  <a:gd name="T4" fmla="*/ 45 w 45"/>
                  <a:gd name="T5" fmla="*/ 0 h 90"/>
                  <a:gd name="T6" fmla="*/ 15 w 45"/>
                  <a:gd name="T7" fmla="*/ 75 h 90"/>
                  <a:gd name="T8" fmla="*/ 0 w 45"/>
                  <a:gd name="T9" fmla="*/ 90 h 9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90">
                    <a:moveTo>
                      <a:pt x="0" y="90"/>
                    </a:moveTo>
                    <a:lnTo>
                      <a:pt x="30" y="15"/>
                    </a:lnTo>
                    <a:lnTo>
                      <a:pt x="45" y="0"/>
                    </a:lnTo>
                    <a:lnTo>
                      <a:pt x="15" y="75"/>
                    </a:lnTo>
                    <a:lnTo>
                      <a:pt x="0" y="90"/>
                    </a:lnTo>
                    <a:close/>
                  </a:path>
                </a:pathLst>
              </a:custGeom>
              <a:solidFill>
                <a:srgbClr val="D1A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7" name="Freeform 390"/>
              <xdr:cNvSpPr>
                <a:spLocks noChangeAspect="1"/>
              </xdr:cNvSpPr>
            </xdr:nvSpPr>
            <xdr:spPr bwMode="auto">
              <a:xfrm>
                <a:off x="7801" y="5546"/>
                <a:ext cx="15" cy="105"/>
              </a:xfrm>
              <a:custGeom>
                <a:avLst/>
                <a:gdLst>
                  <a:gd name="T0" fmla="*/ 0 w 15"/>
                  <a:gd name="T1" fmla="*/ 105 h 105"/>
                  <a:gd name="T2" fmla="*/ 15 w 15"/>
                  <a:gd name="T3" fmla="*/ 15 h 105"/>
                  <a:gd name="T4" fmla="*/ 15 w 15"/>
                  <a:gd name="T5" fmla="*/ 0 h 105"/>
                  <a:gd name="T6" fmla="*/ 15 w 15"/>
                  <a:gd name="T7" fmla="*/ 90 h 105"/>
                  <a:gd name="T8" fmla="*/ 0 w 15"/>
                  <a:gd name="T9" fmla="*/ 105 h 10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105">
                    <a:moveTo>
                      <a:pt x="0" y="105"/>
                    </a:moveTo>
                    <a:lnTo>
                      <a:pt x="15" y="15"/>
                    </a:lnTo>
                    <a:lnTo>
                      <a:pt x="15" y="0"/>
                    </a:lnTo>
                    <a:lnTo>
                      <a:pt x="15" y="90"/>
                    </a:lnTo>
                    <a:lnTo>
                      <a:pt x="0" y="105"/>
                    </a:lnTo>
                    <a:close/>
                  </a:path>
                </a:pathLst>
              </a:custGeom>
              <a:solidFill>
                <a:srgbClr val="D5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8" name="Freeform 391"/>
              <xdr:cNvSpPr>
                <a:spLocks noChangeAspect="1"/>
              </xdr:cNvSpPr>
            </xdr:nvSpPr>
            <xdr:spPr bwMode="auto">
              <a:xfrm>
                <a:off x="7801" y="5426"/>
                <a:ext cx="15" cy="135"/>
              </a:xfrm>
              <a:custGeom>
                <a:avLst/>
                <a:gdLst>
                  <a:gd name="T0" fmla="*/ 15 w 15"/>
                  <a:gd name="T1" fmla="*/ 135 h 135"/>
                  <a:gd name="T2" fmla="*/ 0 w 15"/>
                  <a:gd name="T3" fmla="*/ 15 h 135"/>
                  <a:gd name="T4" fmla="*/ 0 w 15"/>
                  <a:gd name="T5" fmla="*/ 0 h 135"/>
                  <a:gd name="T6" fmla="*/ 15 w 15"/>
                  <a:gd name="T7" fmla="*/ 120 h 135"/>
                  <a:gd name="T8" fmla="*/ 15 w 15"/>
                  <a:gd name="T9" fmla="*/ 135 h 13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135">
                    <a:moveTo>
                      <a:pt x="15" y="135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15" y="120"/>
                    </a:lnTo>
                    <a:lnTo>
                      <a:pt x="15" y="135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29" name="Freeform 392"/>
              <xdr:cNvSpPr>
                <a:spLocks noChangeAspect="1"/>
              </xdr:cNvSpPr>
            </xdr:nvSpPr>
            <xdr:spPr bwMode="auto">
              <a:xfrm>
                <a:off x="7771" y="5381"/>
                <a:ext cx="30" cy="60"/>
              </a:xfrm>
              <a:custGeom>
                <a:avLst/>
                <a:gdLst>
                  <a:gd name="T0" fmla="*/ 30 w 30"/>
                  <a:gd name="T1" fmla="*/ 60 h 60"/>
                  <a:gd name="T2" fmla="*/ 0 w 30"/>
                  <a:gd name="T3" fmla="*/ 30 h 60"/>
                  <a:gd name="T4" fmla="*/ 15 w 30"/>
                  <a:gd name="T5" fmla="*/ 0 h 60"/>
                  <a:gd name="T6" fmla="*/ 30 w 30"/>
                  <a:gd name="T7" fmla="*/ 45 h 60"/>
                  <a:gd name="T8" fmla="*/ 30 w 3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30" y="60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30" y="45"/>
                    </a:lnTo>
                    <a:lnTo>
                      <a:pt x="30" y="60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30" name="Freeform 393"/>
              <xdr:cNvSpPr>
                <a:spLocks noChangeAspect="1"/>
              </xdr:cNvSpPr>
            </xdr:nvSpPr>
            <xdr:spPr bwMode="auto">
              <a:xfrm>
                <a:off x="7741" y="5350"/>
                <a:ext cx="45" cy="61"/>
              </a:xfrm>
              <a:custGeom>
                <a:avLst/>
                <a:gdLst>
                  <a:gd name="T0" fmla="*/ 30 w 45"/>
                  <a:gd name="T1" fmla="*/ 61 h 61"/>
                  <a:gd name="T2" fmla="*/ 0 w 45"/>
                  <a:gd name="T3" fmla="*/ 31 h 61"/>
                  <a:gd name="T4" fmla="*/ 15 w 45"/>
                  <a:gd name="T5" fmla="*/ 0 h 61"/>
                  <a:gd name="T6" fmla="*/ 45 w 45"/>
                  <a:gd name="T7" fmla="*/ 31 h 61"/>
                  <a:gd name="T8" fmla="*/ 30 w 45"/>
                  <a:gd name="T9" fmla="*/ 61 h 6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1">
                    <a:moveTo>
                      <a:pt x="30" y="61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45" y="31"/>
                    </a:lnTo>
                    <a:lnTo>
                      <a:pt x="30" y="61"/>
                    </a:lnTo>
                    <a:close/>
                  </a:path>
                </a:pathLst>
              </a:custGeom>
              <a:solidFill>
                <a:srgbClr val="CCA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31" name="Freeform 394"/>
              <xdr:cNvSpPr>
                <a:spLocks noChangeAspect="1"/>
              </xdr:cNvSpPr>
            </xdr:nvSpPr>
            <xdr:spPr bwMode="auto">
              <a:xfrm>
                <a:off x="7711" y="5335"/>
                <a:ext cx="45" cy="46"/>
              </a:xfrm>
              <a:custGeom>
                <a:avLst/>
                <a:gdLst>
                  <a:gd name="T0" fmla="*/ 30 w 45"/>
                  <a:gd name="T1" fmla="*/ 46 h 46"/>
                  <a:gd name="T2" fmla="*/ 0 w 45"/>
                  <a:gd name="T3" fmla="*/ 31 h 46"/>
                  <a:gd name="T4" fmla="*/ 15 w 45"/>
                  <a:gd name="T5" fmla="*/ 0 h 46"/>
                  <a:gd name="T6" fmla="*/ 45 w 45"/>
                  <a:gd name="T7" fmla="*/ 15 h 46"/>
                  <a:gd name="T8" fmla="*/ 30 w 45"/>
                  <a:gd name="T9" fmla="*/ 46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6">
                    <a:moveTo>
                      <a:pt x="30" y="46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6"/>
                    </a:lnTo>
                    <a:close/>
                  </a:path>
                </a:pathLst>
              </a:custGeom>
              <a:solidFill>
                <a:srgbClr val="BD9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32" name="Freeform 395"/>
              <xdr:cNvSpPr>
                <a:spLocks noChangeAspect="1"/>
              </xdr:cNvSpPr>
            </xdr:nvSpPr>
            <xdr:spPr bwMode="auto">
              <a:xfrm>
                <a:off x="7666" y="5335"/>
                <a:ext cx="60" cy="31"/>
              </a:xfrm>
              <a:custGeom>
                <a:avLst/>
                <a:gdLst>
                  <a:gd name="T0" fmla="*/ 45 w 60"/>
                  <a:gd name="T1" fmla="*/ 31 h 31"/>
                  <a:gd name="T2" fmla="*/ 0 w 60"/>
                  <a:gd name="T3" fmla="*/ 31 h 31"/>
                  <a:gd name="T4" fmla="*/ 15 w 60"/>
                  <a:gd name="T5" fmla="*/ 0 h 31"/>
                  <a:gd name="T6" fmla="*/ 60 w 60"/>
                  <a:gd name="T7" fmla="*/ 0 h 31"/>
                  <a:gd name="T8" fmla="*/ 45 w 60"/>
                  <a:gd name="T9" fmla="*/ 31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31">
                    <a:moveTo>
                      <a:pt x="45" y="31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60" y="0"/>
                    </a:lnTo>
                    <a:lnTo>
                      <a:pt x="45" y="31"/>
                    </a:lnTo>
                    <a:close/>
                  </a:path>
                </a:pathLst>
              </a:custGeom>
              <a:solidFill>
                <a:srgbClr val="A98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33" name="Freeform 396"/>
              <xdr:cNvSpPr>
                <a:spLocks noChangeAspect="1"/>
              </xdr:cNvSpPr>
            </xdr:nvSpPr>
            <xdr:spPr bwMode="auto">
              <a:xfrm>
                <a:off x="7606" y="5335"/>
                <a:ext cx="75" cy="46"/>
              </a:xfrm>
              <a:custGeom>
                <a:avLst/>
                <a:gdLst>
                  <a:gd name="T0" fmla="*/ 60 w 75"/>
                  <a:gd name="T1" fmla="*/ 31 h 46"/>
                  <a:gd name="T2" fmla="*/ 0 w 75"/>
                  <a:gd name="T3" fmla="*/ 46 h 46"/>
                  <a:gd name="T4" fmla="*/ 15 w 75"/>
                  <a:gd name="T5" fmla="*/ 31 h 46"/>
                  <a:gd name="T6" fmla="*/ 75 w 75"/>
                  <a:gd name="T7" fmla="*/ 0 h 46"/>
                  <a:gd name="T8" fmla="*/ 60 w 75"/>
                  <a:gd name="T9" fmla="*/ 31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46">
                    <a:moveTo>
                      <a:pt x="60" y="31"/>
                    </a:moveTo>
                    <a:lnTo>
                      <a:pt x="0" y="46"/>
                    </a:lnTo>
                    <a:lnTo>
                      <a:pt x="15" y="31"/>
                    </a:lnTo>
                    <a:lnTo>
                      <a:pt x="75" y="0"/>
                    </a:lnTo>
                    <a:lnTo>
                      <a:pt x="60" y="31"/>
                    </a:lnTo>
                    <a:close/>
                  </a:path>
                </a:pathLst>
              </a:custGeom>
              <a:solidFill>
                <a:srgbClr val="AA8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34" name="Freeform 397"/>
              <xdr:cNvSpPr>
                <a:spLocks noChangeAspect="1"/>
              </xdr:cNvSpPr>
            </xdr:nvSpPr>
            <xdr:spPr bwMode="auto">
              <a:xfrm>
                <a:off x="7561" y="5366"/>
                <a:ext cx="60" cy="75"/>
              </a:xfrm>
              <a:custGeom>
                <a:avLst/>
                <a:gdLst>
                  <a:gd name="T0" fmla="*/ 45 w 60"/>
                  <a:gd name="T1" fmla="*/ 15 h 75"/>
                  <a:gd name="T2" fmla="*/ 0 w 60"/>
                  <a:gd name="T3" fmla="*/ 75 h 75"/>
                  <a:gd name="T4" fmla="*/ 15 w 60"/>
                  <a:gd name="T5" fmla="*/ 45 h 75"/>
                  <a:gd name="T6" fmla="*/ 60 w 60"/>
                  <a:gd name="T7" fmla="*/ 0 h 75"/>
                  <a:gd name="T8" fmla="*/ 45 w 60"/>
                  <a:gd name="T9" fmla="*/ 1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75">
                    <a:moveTo>
                      <a:pt x="45" y="15"/>
                    </a:moveTo>
                    <a:lnTo>
                      <a:pt x="0" y="75"/>
                    </a:lnTo>
                    <a:lnTo>
                      <a:pt x="15" y="45"/>
                    </a:lnTo>
                    <a:lnTo>
                      <a:pt x="60" y="0"/>
                    </a:lnTo>
                    <a:lnTo>
                      <a:pt x="45" y="15"/>
                    </a:lnTo>
                    <a:close/>
                  </a:path>
                </a:pathLst>
              </a:custGeom>
              <a:solidFill>
                <a:srgbClr val="D1A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35" name="Freeform 398"/>
              <xdr:cNvSpPr>
                <a:spLocks noChangeAspect="1" noEditPoints="1"/>
              </xdr:cNvSpPr>
            </xdr:nvSpPr>
            <xdr:spPr bwMode="auto">
              <a:xfrm>
                <a:off x="7546" y="5366"/>
                <a:ext cx="270" cy="420"/>
              </a:xfrm>
              <a:custGeom>
                <a:avLst/>
                <a:gdLst>
                  <a:gd name="T0" fmla="*/ 15 w 270"/>
                  <a:gd name="T1" fmla="*/ 330 h 420"/>
                  <a:gd name="T2" fmla="*/ 30 w 270"/>
                  <a:gd name="T3" fmla="*/ 375 h 420"/>
                  <a:gd name="T4" fmla="*/ 75 w 270"/>
                  <a:gd name="T5" fmla="*/ 405 h 420"/>
                  <a:gd name="T6" fmla="*/ 135 w 270"/>
                  <a:gd name="T7" fmla="*/ 420 h 420"/>
                  <a:gd name="T8" fmla="*/ 180 w 270"/>
                  <a:gd name="T9" fmla="*/ 405 h 420"/>
                  <a:gd name="T10" fmla="*/ 225 w 270"/>
                  <a:gd name="T11" fmla="*/ 360 h 420"/>
                  <a:gd name="T12" fmla="*/ 255 w 270"/>
                  <a:gd name="T13" fmla="*/ 285 h 420"/>
                  <a:gd name="T14" fmla="*/ 270 w 270"/>
                  <a:gd name="T15" fmla="*/ 195 h 420"/>
                  <a:gd name="T16" fmla="*/ 255 w 270"/>
                  <a:gd name="T17" fmla="*/ 75 h 420"/>
                  <a:gd name="T18" fmla="*/ 225 w 270"/>
                  <a:gd name="T19" fmla="*/ 45 h 420"/>
                  <a:gd name="T20" fmla="*/ 195 w 270"/>
                  <a:gd name="T21" fmla="*/ 15 h 420"/>
                  <a:gd name="T22" fmla="*/ 165 w 270"/>
                  <a:gd name="T23" fmla="*/ 0 h 420"/>
                  <a:gd name="T24" fmla="*/ 120 w 270"/>
                  <a:gd name="T25" fmla="*/ 0 h 420"/>
                  <a:gd name="T26" fmla="*/ 60 w 270"/>
                  <a:gd name="T27" fmla="*/ 15 h 420"/>
                  <a:gd name="T28" fmla="*/ 15 w 270"/>
                  <a:gd name="T29" fmla="*/ 75 h 420"/>
                  <a:gd name="T30" fmla="*/ 0 w 270"/>
                  <a:gd name="T31" fmla="*/ 150 h 420"/>
                  <a:gd name="T32" fmla="*/ 15 w 270"/>
                  <a:gd name="T33" fmla="*/ 195 h 420"/>
                  <a:gd name="T34" fmla="*/ 30 w 270"/>
                  <a:gd name="T35" fmla="*/ 240 h 420"/>
                  <a:gd name="T36" fmla="*/ 60 w 270"/>
                  <a:gd name="T37" fmla="*/ 270 h 420"/>
                  <a:gd name="T38" fmla="*/ 105 w 270"/>
                  <a:gd name="T39" fmla="*/ 270 h 420"/>
                  <a:gd name="T40" fmla="*/ 150 w 270"/>
                  <a:gd name="T41" fmla="*/ 270 h 420"/>
                  <a:gd name="T42" fmla="*/ 180 w 270"/>
                  <a:gd name="T43" fmla="*/ 225 h 420"/>
                  <a:gd name="T44" fmla="*/ 165 w 270"/>
                  <a:gd name="T45" fmla="*/ 315 h 420"/>
                  <a:gd name="T46" fmla="*/ 150 w 270"/>
                  <a:gd name="T47" fmla="*/ 345 h 420"/>
                  <a:gd name="T48" fmla="*/ 135 w 270"/>
                  <a:gd name="T49" fmla="*/ 345 h 420"/>
                  <a:gd name="T50" fmla="*/ 105 w 270"/>
                  <a:gd name="T51" fmla="*/ 345 h 420"/>
                  <a:gd name="T52" fmla="*/ 90 w 270"/>
                  <a:gd name="T53" fmla="*/ 300 h 420"/>
                  <a:gd name="T54" fmla="*/ 15 w 270"/>
                  <a:gd name="T55" fmla="*/ 330 h 420"/>
                  <a:gd name="T56" fmla="*/ 165 w 270"/>
                  <a:gd name="T57" fmla="*/ 135 h 420"/>
                  <a:gd name="T58" fmla="*/ 165 w 270"/>
                  <a:gd name="T59" fmla="*/ 180 h 420"/>
                  <a:gd name="T60" fmla="*/ 135 w 270"/>
                  <a:gd name="T61" fmla="*/ 210 h 420"/>
                  <a:gd name="T62" fmla="*/ 105 w 270"/>
                  <a:gd name="T63" fmla="*/ 195 h 420"/>
                  <a:gd name="T64" fmla="*/ 90 w 270"/>
                  <a:gd name="T65" fmla="*/ 135 h 420"/>
                  <a:gd name="T66" fmla="*/ 105 w 270"/>
                  <a:gd name="T67" fmla="*/ 90 h 420"/>
                  <a:gd name="T68" fmla="*/ 120 w 270"/>
                  <a:gd name="T69" fmla="*/ 60 h 420"/>
                  <a:gd name="T70" fmla="*/ 165 w 270"/>
                  <a:gd name="T71" fmla="*/ 90 h 420"/>
                  <a:gd name="T72" fmla="*/ 165 w 270"/>
                  <a:gd name="T73" fmla="*/ 135 h 420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</a:gdLst>
                <a:ahLst/>
                <a:cxnLst>
                  <a:cxn ang="T74">
                    <a:pos x="T0" y="T1"/>
                  </a:cxn>
                  <a:cxn ang="T75">
                    <a:pos x="T2" y="T3"/>
                  </a:cxn>
                  <a:cxn ang="T76">
                    <a:pos x="T4" y="T5"/>
                  </a:cxn>
                  <a:cxn ang="T77">
                    <a:pos x="T6" y="T7"/>
                  </a:cxn>
                  <a:cxn ang="T78">
                    <a:pos x="T8" y="T9"/>
                  </a:cxn>
                  <a:cxn ang="T79">
                    <a:pos x="T10" y="T11"/>
                  </a:cxn>
                  <a:cxn ang="T80">
                    <a:pos x="T12" y="T13"/>
                  </a:cxn>
                  <a:cxn ang="T81">
                    <a:pos x="T14" y="T15"/>
                  </a:cxn>
                  <a:cxn ang="T82">
                    <a:pos x="T16" y="T17"/>
                  </a:cxn>
                  <a:cxn ang="T83">
                    <a:pos x="T18" y="T19"/>
                  </a:cxn>
                  <a:cxn ang="T84">
                    <a:pos x="T20" y="T21"/>
                  </a:cxn>
                  <a:cxn ang="T85">
                    <a:pos x="T22" y="T23"/>
                  </a:cxn>
                  <a:cxn ang="T86">
                    <a:pos x="T24" y="T25"/>
                  </a:cxn>
                  <a:cxn ang="T87">
                    <a:pos x="T26" y="T27"/>
                  </a:cxn>
                  <a:cxn ang="T88">
                    <a:pos x="T28" y="T29"/>
                  </a:cxn>
                  <a:cxn ang="T89">
                    <a:pos x="T30" y="T31"/>
                  </a:cxn>
                  <a:cxn ang="T90">
                    <a:pos x="T32" y="T33"/>
                  </a:cxn>
                  <a:cxn ang="T91">
                    <a:pos x="T34" y="T35"/>
                  </a:cxn>
                  <a:cxn ang="T92">
                    <a:pos x="T36" y="T37"/>
                  </a:cxn>
                  <a:cxn ang="T93">
                    <a:pos x="T38" y="T39"/>
                  </a:cxn>
                  <a:cxn ang="T94">
                    <a:pos x="T40" y="T41"/>
                  </a:cxn>
                  <a:cxn ang="T95">
                    <a:pos x="T42" y="T43"/>
                  </a:cxn>
                  <a:cxn ang="T96">
                    <a:pos x="T44" y="T45"/>
                  </a:cxn>
                  <a:cxn ang="T97">
                    <a:pos x="T46" y="T47"/>
                  </a:cxn>
                  <a:cxn ang="T98">
                    <a:pos x="T48" y="T49"/>
                  </a:cxn>
                  <a:cxn ang="T99">
                    <a:pos x="T50" y="T51"/>
                  </a:cxn>
                  <a:cxn ang="T100">
                    <a:pos x="T52" y="T53"/>
                  </a:cxn>
                  <a:cxn ang="T101">
                    <a:pos x="T54" y="T55"/>
                  </a:cxn>
                  <a:cxn ang="T102">
                    <a:pos x="T56" y="T57"/>
                  </a:cxn>
                  <a:cxn ang="T103">
                    <a:pos x="T58" y="T59"/>
                  </a:cxn>
                  <a:cxn ang="T104">
                    <a:pos x="T60" y="T61"/>
                  </a:cxn>
                  <a:cxn ang="T105">
                    <a:pos x="T62" y="T63"/>
                  </a:cxn>
                  <a:cxn ang="T106">
                    <a:pos x="T64" y="T65"/>
                  </a:cxn>
                  <a:cxn ang="T107">
                    <a:pos x="T66" y="T67"/>
                  </a:cxn>
                  <a:cxn ang="T108">
                    <a:pos x="T68" y="T69"/>
                  </a:cxn>
                  <a:cxn ang="T109">
                    <a:pos x="T70" y="T71"/>
                  </a:cxn>
                  <a:cxn ang="T110">
                    <a:pos x="T72" y="T73"/>
                  </a:cxn>
                </a:cxnLst>
                <a:rect l="0" t="0" r="r" b="b"/>
                <a:pathLst>
                  <a:path w="270" h="420">
                    <a:moveTo>
                      <a:pt x="15" y="330"/>
                    </a:moveTo>
                    <a:lnTo>
                      <a:pt x="30" y="375"/>
                    </a:lnTo>
                    <a:lnTo>
                      <a:pt x="75" y="405"/>
                    </a:lnTo>
                    <a:lnTo>
                      <a:pt x="135" y="420"/>
                    </a:lnTo>
                    <a:lnTo>
                      <a:pt x="180" y="405"/>
                    </a:lnTo>
                    <a:lnTo>
                      <a:pt x="225" y="360"/>
                    </a:lnTo>
                    <a:lnTo>
                      <a:pt x="255" y="285"/>
                    </a:lnTo>
                    <a:lnTo>
                      <a:pt x="270" y="195"/>
                    </a:lnTo>
                    <a:lnTo>
                      <a:pt x="255" y="75"/>
                    </a:lnTo>
                    <a:lnTo>
                      <a:pt x="225" y="45"/>
                    </a:lnTo>
                    <a:lnTo>
                      <a:pt x="195" y="15"/>
                    </a:lnTo>
                    <a:lnTo>
                      <a:pt x="165" y="0"/>
                    </a:lnTo>
                    <a:lnTo>
                      <a:pt x="120" y="0"/>
                    </a:lnTo>
                    <a:lnTo>
                      <a:pt x="60" y="15"/>
                    </a:lnTo>
                    <a:lnTo>
                      <a:pt x="15" y="75"/>
                    </a:lnTo>
                    <a:lnTo>
                      <a:pt x="0" y="150"/>
                    </a:lnTo>
                    <a:lnTo>
                      <a:pt x="15" y="195"/>
                    </a:lnTo>
                    <a:lnTo>
                      <a:pt x="30" y="240"/>
                    </a:lnTo>
                    <a:lnTo>
                      <a:pt x="60" y="270"/>
                    </a:lnTo>
                    <a:lnTo>
                      <a:pt x="105" y="270"/>
                    </a:lnTo>
                    <a:lnTo>
                      <a:pt x="150" y="270"/>
                    </a:lnTo>
                    <a:lnTo>
                      <a:pt x="180" y="225"/>
                    </a:lnTo>
                    <a:lnTo>
                      <a:pt x="165" y="315"/>
                    </a:lnTo>
                    <a:lnTo>
                      <a:pt x="150" y="345"/>
                    </a:lnTo>
                    <a:lnTo>
                      <a:pt x="135" y="345"/>
                    </a:lnTo>
                    <a:lnTo>
                      <a:pt x="105" y="345"/>
                    </a:lnTo>
                    <a:lnTo>
                      <a:pt x="90" y="300"/>
                    </a:lnTo>
                    <a:lnTo>
                      <a:pt x="15" y="330"/>
                    </a:lnTo>
                    <a:close/>
                    <a:moveTo>
                      <a:pt x="165" y="135"/>
                    </a:moveTo>
                    <a:lnTo>
                      <a:pt x="165" y="180"/>
                    </a:lnTo>
                    <a:lnTo>
                      <a:pt x="135" y="210"/>
                    </a:lnTo>
                    <a:lnTo>
                      <a:pt x="105" y="195"/>
                    </a:lnTo>
                    <a:lnTo>
                      <a:pt x="90" y="135"/>
                    </a:lnTo>
                    <a:lnTo>
                      <a:pt x="105" y="90"/>
                    </a:lnTo>
                    <a:lnTo>
                      <a:pt x="120" y="60"/>
                    </a:lnTo>
                    <a:lnTo>
                      <a:pt x="165" y="90"/>
                    </a:lnTo>
                    <a:lnTo>
                      <a:pt x="165" y="135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5" name="Group 399"/>
            <xdr:cNvGrpSpPr>
              <a:grpSpLocks noChangeAspect="1"/>
            </xdr:cNvGrpSpPr>
          </xdr:nvGrpSpPr>
          <xdr:grpSpPr bwMode="auto">
            <a:xfrm>
              <a:off x="7726" y="4884"/>
              <a:ext cx="270" cy="451"/>
              <a:chOff x="7726" y="4884"/>
              <a:chExt cx="270" cy="451"/>
            </a:xfrm>
          </xdr:grpSpPr>
          <xdr:sp macro="" textlink="">
            <xdr:nvSpPr>
              <xdr:cNvPr id="98" name="Freeform 400"/>
              <xdr:cNvSpPr>
                <a:spLocks noChangeAspect="1"/>
              </xdr:cNvSpPr>
            </xdr:nvSpPr>
            <xdr:spPr bwMode="auto">
              <a:xfrm>
                <a:off x="7876" y="5215"/>
                <a:ext cx="15" cy="45"/>
              </a:xfrm>
              <a:custGeom>
                <a:avLst/>
                <a:gdLst>
                  <a:gd name="T0" fmla="*/ 0 w 15"/>
                  <a:gd name="T1" fmla="*/ 15 h 45"/>
                  <a:gd name="T2" fmla="*/ 0 w 15"/>
                  <a:gd name="T3" fmla="*/ 45 h 45"/>
                  <a:gd name="T4" fmla="*/ 0 w 15"/>
                  <a:gd name="T5" fmla="*/ 15 h 45"/>
                  <a:gd name="T6" fmla="*/ 15 w 15"/>
                  <a:gd name="T7" fmla="*/ 0 h 45"/>
                  <a:gd name="T8" fmla="*/ 0 w 15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45">
                    <a:moveTo>
                      <a:pt x="0" y="15"/>
                    </a:moveTo>
                    <a:lnTo>
                      <a:pt x="0" y="45"/>
                    </a:lnTo>
                    <a:lnTo>
                      <a:pt x="0" y="15"/>
                    </a:lnTo>
                    <a:lnTo>
                      <a:pt x="15" y="0"/>
                    </a:lnTo>
                    <a:lnTo>
                      <a:pt x="0" y="15"/>
                    </a:lnTo>
                    <a:close/>
                  </a:path>
                </a:pathLst>
              </a:custGeom>
              <a:solidFill>
                <a:srgbClr val="D5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99" name="Freeform 401"/>
              <xdr:cNvSpPr>
                <a:spLocks noChangeAspect="1"/>
              </xdr:cNvSpPr>
            </xdr:nvSpPr>
            <xdr:spPr bwMode="auto">
              <a:xfrm>
                <a:off x="7846" y="5230"/>
                <a:ext cx="30" cy="30"/>
              </a:xfrm>
              <a:custGeom>
                <a:avLst/>
                <a:gdLst>
                  <a:gd name="T0" fmla="*/ 30 w 30"/>
                  <a:gd name="T1" fmla="*/ 30 h 30"/>
                  <a:gd name="T2" fmla="*/ 0 w 30"/>
                  <a:gd name="T3" fmla="*/ 30 h 30"/>
                  <a:gd name="T4" fmla="*/ 15 w 30"/>
                  <a:gd name="T5" fmla="*/ 15 h 30"/>
                  <a:gd name="T6" fmla="*/ 30 w 30"/>
                  <a:gd name="T7" fmla="*/ 0 h 30"/>
                  <a:gd name="T8" fmla="*/ 30 w 3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0">
                    <a:moveTo>
                      <a:pt x="30" y="30"/>
                    </a:moveTo>
                    <a:lnTo>
                      <a:pt x="0" y="30"/>
                    </a:lnTo>
                    <a:lnTo>
                      <a:pt x="15" y="15"/>
                    </a:lnTo>
                    <a:lnTo>
                      <a:pt x="30" y="0"/>
                    </a:lnTo>
                    <a:lnTo>
                      <a:pt x="30" y="30"/>
                    </a:lnTo>
                    <a:close/>
                  </a:path>
                </a:pathLst>
              </a:custGeom>
              <a:solidFill>
                <a:srgbClr val="C59E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0" name="Freeform 402"/>
              <xdr:cNvSpPr>
                <a:spLocks noChangeAspect="1"/>
              </xdr:cNvSpPr>
            </xdr:nvSpPr>
            <xdr:spPr bwMode="auto">
              <a:xfrm>
                <a:off x="7831" y="5230"/>
                <a:ext cx="30" cy="30"/>
              </a:xfrm>
              <a:custGeom>
                <a:avLst/>
                <a:gdLst>
                  <a:gd name="T0" fmla="*/ 15 w 30"/>
                  <a:gd name="T1" fmla="*/ 30 h 30"/>
                  <a:gd name="T2" fmla="*/ 0 w 30"/>
                  <a:gd name="T3" fmla="*/ 30 h 30"/>
                  <a:gd name="T4" fmla="*/ 15 w 30"/>
                  <a:gd name="T5" fmla="*/ 0 h 30"/>
                  <a:gd name="T6" fmla="*/ 30 w 30"/>
                  <a:gd name="T7" fmla="*/ 15 h 30"/>
                  <a:gd name="T8" fmla="*/ 15 w 3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0">
                    <a:moveTo>
                      <a:pt x="15" y="30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30" y="15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B490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1" name="Freeform 403"/>
              <xdr:cNvSpPr>
                <a:spLocks noChangeAspect="1"/>
              </xdr:cNvSpPr>
            </xdr:nvSpPr>
            <xdr:spPr bwMode="auto">
              <a:xfrm>
                <a:off x="7816" y="5200"/>
                <a:ext cx="30" cy="60"/>
              </a:xfrm>
              <a:custGeom>
                <a:avLst/>
                <a:gdLst>
                  <a:gd name="T0" fmla="*/ 15 w 30"/>
                  <a:gd name="T1" fmla="*/ 60 h 60"/>
                  <a:gd name="T2" fmla="*/ 0 w 30"/>
                  <a:gd name="T3" fmla="*/ 15 h 60"/>
                  <a:gd name="T4" fmla="*/ 15 w 30"/>
                  <a:gd name="T5" fmla="*/ 0 h 60"/>
                  <a:gd name="T6" fmla="*/ 30 w 30"/>
                  <a:gd name="T7" fmla="*/ 30 h 60"/>
                  <a:gd name="T8" fmla="*/ 15 w 3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15" y="6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30"/>
                    </a:lnTo>
                    <a:lnTo>
                      <a:pt x="15" y="60"/>
                    </a:lnTo>
                    <a:close/>
                  </a:path>
                </a:pathLst>
              </a:custGeom>
              <a:solidFill>
                <a:srgbClr val="D4A9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2" name="Freeform 404"/>
              <xdr:cNvSpPr>
                <a:spLocks noChangeAspect="1"/>
              </xdr:cNvSpPr>
            </xdr:nvSpPr>
            <xdr:spPr bwMode="auto">
              <a:xfrm>
                <a:off x="7726" y="5200"/>
                <a:ext cx="105" cy="45"/>
              </a:xfrm>
              <a:custGeom>
                <a:avLst/>
                <a:gdLst>
                  <a:gd name="T0" fmla="*/ 90 w 105"/>
                  <a:gd name="T1" fmla="*/ 15 h 45"/>
                  <a:gd name="T2" fmla="*/ 0 w 105"/>
                  <a:gd name="T3" fmla="*/ 45 h 45"/>
                  <a:gd name="T4" fmla="*/ 15 w 105"/>
                  <a:gd name="T5" fmla="*/ 15 h 45"/>
                  <a:gd name="T6" fmla="*/ 105 w 105"/>
                  <a:gd name="T7" fmla="*/ 0 h 45"/>
                  <a:gd name="T8" fmla="*/ 90 w 105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05" h="45">
                    <a:moveTo>
                      <a:pt x="90" y="15"/>
                    </a:moveTo>
                    <a:lnTo>
                      <a:pt x="0" y="45"/>
                    </a:lnTo>
                    <a:lnTo>
                      <a:pt x="15" y="15"/>
                    </a:lnTo>
                    <a:lnTo>
                      <a:pt x="105" y="0"/>
                    </a:lnTo>
                    <a:lnTo>
                      <a:pt x="90" y="15"/>
                    </a:lnTo>
                    <a:close/>
                  </a:path>
                </a:pathLst>
              </a:custGeom>
              <a:solidFill>
                <a:srgbClr val="A38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3" name="Freeform 405"/>
              <xdr:cNvSpPr>
                <a:spLocks noChangeAspect="1"/>
              </xdr:cNvSpPr>
            </xdr:nvSpPr>
            <xdr:spPr bwMode="auto">
              <a:xfrm>
                <a:off x="7846" y="5080"/>
                <a:ext cx="45" cy="45"/>
              </a:xfrm>
              <a:custGeom>
                <a:avLst/>
                <a:gdLst>
                  <a:gd name="T0" fmla="*/ 30 w 45"/>
                  <a:gd name="T1" fmla="*/ 15 h 45"/>
                  <a:gd name="T2" fmla="*/ 0 w 45"/>
                  <a:gd name="T3" fmla="*/ 45 h 45"/>
                  <a:gd name="T4" fmla="*/ 15 w 45"/>
                  <a:gd name="T5" fmla="*/ 15 h 45"/>
                  <a:gd name="T6" fmla="*/ 45 w 45"/>
                  <a:gd name="T7" fmla="*/ 0 h 45"/>
                  <a:gd name="T8" fmla="*/ 30 w 45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15"/>
                    </a:moveTo>
                    <a:lnTo>
                      <a:pt x="0" y="45"/>
                    </a:lnTo>
                    <a:lnTo>
                      <a:pt x="15" y="15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BD9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4" name="Freeform 406"/>
              <xdr:cNvSpPr>
                <a:spLocks noChangeAspect="1"/>
              </xdr:cNvSpPr>
            </xdr:nvSpPr>
            <xdr:spPr bwMode="auto">
              <a:xfrm>
                <a:off x="7816" y="5080"/>
                <a:ext cx="45" cy="45"/>
              </a:xfrm>
              <a:custGeom>
                <a:avLst/>
                <a:gdLst>
                  <a:gd name="T0" fmla="*/ 30 w 45"/>
                  <a:gd name="T1" fmla="*/ 45 h 45"/>
                  <a:gd name="T2" fmla="*/ 0 w 45"/>
                  <a:gd name="T3" fmla="*/ 30 h 45"/>
                  <a:gd name="T4" fmla="*/ 15 w 45"/>
                  <a:gd name="T5" fmla="*/ 0 h 45"/>
                  <a:gd name="T6" fmla="*/ 45 w 45"/>
                  <a:gd name="T7" fmla="*/ 15 h 45"/>
                  <a:gd name="T8" fmla="*/ 30 w 45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4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5"/>
                    </a:lnTo>
                    <a:close/>
                  </a:path>
                </a:pathLst>
              </a:custGeom>
              <a:solidFill>
                <a:srgbClr val="B994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5" name="Freeform 407"/>
              <xdr:cNvSpPr>
                <a:spLocks noChangeAspect="1"/>
              </xdr:cNvSpPr>
            </xdr:nvSpPr>
            <xdr:spPr bwMode="auto">
              <a:xfrm>
                <a:off x="7801" y="5035"/>
                <a:ext cx="30" cy="75"/>
              </a:xfrm>
              <a:custGeom>
                <a:avLst/>
                <a:gdLst>
                  <a:gd name="T0" fmla="*/ 15 w 30"/>
                  <a:gd name="T1" fmla="*/ 75 h 75"/>
                  <a:gd name="T2" fmla="*/ 0 w 30"/>
                  <a:gd name="T3" fmla="*/ 15 h 75"/>
                  <a:gd name="T4" fmla="*/ 15 w 30"/>
                  <a:gd name="T5" fmla="*/ 0 h 75"/>
                  <a:gd name="T6" fmla="*/ 30 w 30"/>
                  <a:gd name="T7" fmla="*/ 45 h 75"/>
                  <a:gd name="T8" fmla="*/ 15 w 30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75">
                    <a:moveTo>
                      <a:pt x="15" y="7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45"/>
                    </a:lnTo>
                    <a:lnTo>
                      <a:pt x="15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6" name="Freeform 408"/>
              <xdr:cNvSpPr>
                <a:spLocks noChangeAspect="1"/>
              </xdr:cNvSpPr>
            </xdr:nvSpPr>
            <xdr:spPr bwMode="auto">
              <a:xfrm>
                <a:off x="7801" y="4975"/>
                <a:ext cx="30" cy="75"/>
              </a:xfrm>
              <a:custGeom>
                <a:avLst/>
                <a:gdLst>
                  <a:gd name="T0" fmla="*/ 0 w 30"/>
                  <a:gd name="T1" fmla="*/ 75 h 75"/>
                  <a:gd name="T2" fmla="*/ 15 w 30"/>
                  <a:gd name="T3" fmla="*/ 30 h 75"/>
                  <a:gd name="T4" fmla="*/ 30 w 30"/>
                  <a:gd name="T5" fmla="*/ 0 h 75"/>
                  <a:gd name="T6" fmla="*/ 15 w 30"/>
                  <a:gd name="T7" fmla="*/ 60 h 75"/>
                  <a:gd name="T8" fmla="*/ 0 w 30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75">
                    <a:moveTo>
                      <a:pt x="0" y="75"/>
                    </a:moveTo>
                    <a:lnTo>
                      <a:pt x="15" y="30"/>
                    </a:lnTo>
                    <a:lnTo>
                      <a:pt x="30" y="0"/>
                    </a:lnTo>
                    <a:lnTo>
                      <a:pt x="15" y="60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7" name="Freeform 409"/>
              <xdr:cNvSpPr>
                <a:spLocks noChangeAspect="1"/>
              </xdr:cNvSpPr>
            </xdr:nvSpPr>
            <xdr:spPr bwMode="auto">
              <a:xfrm>
                <a:off x="7951" y="5185"/>
                <a:ext cx="30" cy="90"/>
              </a:xfrm>
              <a:custGeom>
                <a:avLst/>
                <a:gdLst>
                  <a:gd name="T0" fmla="*/ 0 w 30"/>
                  <a:gd name="T1" fmla="*/ 90 h 90"/>
                  <a:gd name="T2" fmla="*/ 30 w 30"/>
                  <a:gd name="T3" fmla="*/ 15 h 90"/>
                  <a:gd name="T4" fmla="*/ 30 w 30"/>
                  <a:gd name="T5" fmla="*/ 0 h 90"/>
                  <a:gd name="T6" fmla="*/ 15 w 30"/>
                  <a:gd name="T7" fmla="*/ 75 h 90"/>
                  <a:gd name="T8" fmla="*/ 0 w 30"/>
                  <a:gd name="T9" fmla="*/ 90 h 9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90">
                    <a:moveTo>
                      <a:pt x="0" y="90"/>
                    </a:moveTo>
                    <a:lnTo>
                      <a:pt x="30" y="15"/>
                    </a:lnTo>
                    <a:lnTo>
                      <a:pt x="30" y="0"/>
                    </a:lnTo>
                    <a:lnTo>
                      <a:pt x="15" y="75"/>
                    </a:lnTo>
                    <a:lnTo>
                      <a:pt x="0" y="90"/>
                    </a:lnTo>
                    <a:close/>
                  </a:path>
                </a:pathLst>
              </a:custGeom>
              <a:solidFill>
                <a:srgbClr val="D1A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8" name="Freeform 410"/>
              <xdr:cNvSpPr>
                <a:spLocks noChangeAspect="1"/>
              </xdr:cNvSpPr>
            </xdr:nvSpPr>
            <xdr:spPr bwMode="auto">
              <a:xfrm>
                <a:off x="7981" y="5095"/>
                <a:ext cx="15" cy="105"/>
              </a:xfrm>
              <a:custGeom>
                <a:avLst/>
                <a:gdLst>
                  <a:gd name="T0" fmla="*/ 0 w 15"/>
                  <a:gd name="T1" fmla="*/ 105 h 105"/>
                  <a:gd name="T2" fmla="*/ 0 w 15"/>
                  <a:gd name="T3" fmla="*/ 15 h 105"/>
                  <a:gd name="T4" fmla="*/ 15 w 15"/>
                  <a:gd name="T5" fmla="*/ 0 h 105"/>
                  <a:gd name="T6" fmla="*/ 0 w 15"/>
                  <a:gd name="T7" fmla="*/ 90 h 105"/>
                  <a:gd name="T8" fmla="*/ 0 w 15"/>
                  <a:gd name="T9" fmla="*/ 105 h 10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105">
                    <a:moveTo>
                      <a:pt x="0" y="10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0" y="90"/>
                    </a:lnTo>
                    <a:lnTo>
                      <a:pt x="0" y="105"/>
                    </a:lnTo>
                    <a:close/>
                  </a:path>
                </a:pathLst>
              </a:custGeom>
              <a:solidFill>
                <a:srgbClr val="D5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09" name="Freeform 411"/>
              <xdr:cNvSpPr>
                <a:spLocks noChangeAspect="1"/>
              </xdr:cNvSpPr>
            </xdr:nvSpPr>
            <xdr:spPr bwMode="auto">
              <a:xfrm>
                <a:off x="7966" y="4975"/>
                <a:ext cx="30" cy="135"/>
              </a:xfrm>
              <a:custGeom>
                <a:avLst/>
                <a:gdLst>
                  <a:gd name="T0" fmla="*/ 15 w 30"/>
                  <a:gd name="T1" fmla="*/ 135 h 135"/>
                  <a:gd name="T2" fmla="*/ 0 w 30"/>
                  <a:gd name="T3" fmla="*/ 15 h 135"/>
                  <a:gd name="T4" fmla="*/ 15 w 30"/>
                  <a:gd name="T5" fmla="*/ 0 h 135"/>
                  <a:gd name="T6" fmla="*/ 30 w 30"/>
                  <a:gd name="T7" fmla="*/ 120 h 135"/>
                  <a:gd name="T8" fmla="*/ 15 w 30"/>
                  <a:gd name="T9" fmla="*/ 135 h 13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135">
                    <a:moveTo>
                      <a:pt x="15" y="13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120"/>
                    </a:lnTo>
                    <a:lnTo>
                      <a:pt x="15" y="135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10" name="Freeform 412"/>
              <xdr:cNvSpPr>
                <a:spLocks noChangeAspect="1"/>
              </xdr:cNvSpPr>
            </xdr:nvSpPr>
            <xdr:spPr bwMode="auto">
              <a:xfrm>
                <a:off x="7951" y="4930"/>
                <a:ext cx="30" cy="60"/>
              </a:xfrm>
              <a:custGeom>
                <a:avLst/>
                <a:gdLst>
                  <a:gd name="T0" fmla="*/ 15 w 30"/>
                  <a:gd name="T1" fmla="*/ 60 h 60"/>
                  <a:gd name="T2" fmla="*/ 0 w 30"/>
                  <a:gd name="T3" fmla="*/ 30 h 60"/>
                  <a:gd name="T4" fmla="*/ 15 w 30"/>
                  <a:gd name="T5" fmla="*/ 0 h 60"/>
                  <a:gd name="T6" fmla="*/ 30 w 30"/>
                  <a:gd name="T7" fmla="*/ 45 h 60"/>
                  <a:gd name="T8" fmla="*/ 15 w 3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15" y="60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30" y="45"/>
                    </a:lnTo>
                    <a:lnTo>
                      <a:pt x="15" y="60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11" name="Freeform 413"/>
              <xdr:cNvSpPr>
                <a:spLocks noChangeAspect="1"/>
              </xdr:cNvSpPr>
            </xdr:nvSpPr>
            <xdr:spPr bwMode="auto">
              <a:xfrm>
                <a:off x="7921" y="4899"/>
                <a:ext cx="45" cy="61"/>
              </a:xfrm>
              <a:custGeom>
                <a:avLst/>
                <a:gdLst>
                  <a:gd name="T0" fmla="*/ 30 w 45"/>
                  <a:gd name="T1" fmla="*/ 61 h 61"/>
                  <a:gd name="T2" fmla="*/ 0 w 45"/>
                  <a:gd name="T3" fmla="*/ 31 h 61"/>
                  <a:gd name="T4" fmla="*/ 15 w 45"/>
                  <a:gd name="T5" fmla="*/ 0 h 61"/>
                  <a:gd name="T6" fmla="*/ 45 w 45"/>
                  <a:gd name="T7" fmla="*/ 31 h 61"/>
                  <a:gd name="T8" fmla="*/ 30 w 45"/>
                  <a:gd name="T9" fmla="*/ 61 h 6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1">
                    <a:moveTo>
                      <a:pt x="30" y="61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45" y="31"/>
                    </a:lnTo>
                    <a:lnTo>
                      <a:pt x="30" y="61"/>
                    </a:lnTo>
                    <a:close/>
                  </a:path>
                </a:pathLst>
              </a:custGeom>
              <a:solidFill>
                <a:srgbClr val="CCA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12" name="Freeform 414"/>
              <xdr:cNvSpPr>
                <a:spLocks noChangeAspect="1"/>
              </xdr:cNvSpPr>
            </xdr:nvSpPr>
            <xdr:spPr bwMode="auto">
              <a:xfrm>
                <a:off x="7891" y="4884"/>
                <a:ext cx="45" cy="46"/>
              </a:xfrm>
              <a:custGeom>
                <a:avLst/>
                <a:gdLst>
                  <a:gd name="T0" fmla="*/ 30 w 45"/>
                  <a:gd name="T1" fmla="*/ 46 h 46"/>
                  <a:gd name="T2" fmla="*/ 0 w 45"/>
                  <a:gd name="T3" fmla="*/ 31 h 46"/>
                  <a:gd name="T4" fmla="*/ 15 w 45"/>
                  <a:gd name="T5" fmla="*/ 0 h 46"/>
                  <a:gd name="T6" fmla="*/ 45 w 45"/>
                  <a:gd name="T7" fmla="*/ 15 h 46"/>
                  <a:gd name="T8" fmla="*/ 30 w 45"/>
                  <a:gd name="T9" fmla="*/ 46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6">
                    <a:moveTo>
                      <a:pt x="30" y="46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6"/>
                    </a:lnTo>
                    <a:close/>
                  </a:path>
                </a:pathLst>
              </a:custGeom>
              <a:solidFill>
                <a:srgbClr val="BD9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13" name="Freeform 415"/>
              <xdr:cNvSpPr>
                <a:spLocks noChangeAspect="1"/>
              </xdr:cNvSpPr>
            </xdr:nvSpPr>
            <xdr:spPr bwMode="auto">
              <a:xfrm>
                <a:off x="7846" y="4884"/>
                <a:ext cx="60" cy="31"/>
              </a:xfrm>
              <a:custGeom>
                <a:avLst/>
                <a:gdLst>
                  <a:gd name="T0" fmla="*/ 45 w 60"/>
                  <a:gd name="T1" fmla="*/ 31 h 31"/>
                  <a:gd name="T2" fmla="*/ 0 w 60"/>
                  <a:gd name="T3" fmla="*/ 31 h 31"/>
                  <a:gd name="T4" fmla="*/ 15 w 60"/>
                  <a:gd name="T5" fmla="*/ 0 h 31"/>
                  <a:gd name="T6" fmla="*/ 60 w 60"/>
                  <a:gd name="T7" fmla="*/ 0 h 31"/>
                  <a:gd name="T8" fmla="*/ 45 w 60"/>
                  <a:gd name="T9" fmla="*/ 31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31">
                    <a:moveTo>
                      <a:pt x="45" y="31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60" y="0"/>
                    </a:lnTo>
                    <a:lnTo>
                      <a:pt x="45" y="31"/>
                    </a:lnTo>
                    <a:close/>
                  </a:path>
                </a:pathLst>
              </a:custGeom>
              <a:solidFill>
                <a:srgbClr val="A98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14" name="Freeform 416"/>
              <xdr:cNvSpPr>
                <a:spLocks noChangeAspect="1"/>
              </xdr:cNvSpPr>
            </xdr:nvSpPr>
            <xdr:spPr bwMode="auto">
              <a:xfrm>
                <a:off x="7786" y="4884"/>
                <a:ext cx="75" cy="46"/>
              </a:xfrm>
              <a:custGeom>
                <a:avLst/>
                <a:gdLst>
                  <a:gd name="T0" fmla="*/ 60 w 75"/>
                  <a:gd name="T1" fmla="*/ 31 h 46"/>
                  <a:gd name="T2" fmla="*/ 0 w 75"/>
                  <a:gd name="T3" fmla="*/ 46 h 46"/>
                  <a:gd name="T4" fmla="*/ 0 w 75"/>
                  <a:gd name="T5" fmla="*/ 31 h 46"/>
                  <a:gd name="T6" fmla="*/ 75 w 75"/>
                  <a:gd name="T7" fmla="*/ 0 h 46"/>
                  <a:gd name="T8" fmla="*/ 60 w 75"/>
                  <a:gd name="T9" fmla="*/ 31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46">
                    <a:moveTo>
                      <a:pt x="60" y="31"/>
                    </a:moveTo>
                    <a:lnTo>
                      <a:pt x="0" y="46"/>
                    </a:lnTo>
                    <a:lnTo>
                      <a:pt x="0" y="31"/>
                    </a:lnTo>
                    <a:lnTo>
                      <a:pt x="75" y="0"/>
                    </a:lnTo>
                    <a:lnTo>
                      <a:pt x="60" y="31"/>
                    </a:lnTo>
                    <a:close/>
                  </a:path>
                </a:pathLst>
              </a:custGeom>
              <a:solidFill>
                <a:srgbClr val="AA8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15" name="Freeform 417"/>
              <xdr:cNvSpPr>
                <a:spLocks noChangeAspect="1"/>
              </xdr:cNvSpPr>
            </xdr:nvSpPr>
            <xdr:spPr bwMode="auto">
              <a:xfrm>
                <a:off x="7741" y="4915"/>
                <a:ext cx="45" cy="75"/>
              </a:xfrm>
              <a:custGeom>
                <a:avLst/>
                <a:gdLst>
                  <a:gd name="T0" fmla="*/ 45 w 45"/>
                  <a:gd name="T1" fmla="*/ 15 h 75"/>
                  <a:gd name="T2" fmla="*/ 0 w 45"/>
                  <a:gd name="T3" fmla="*/ 75 h 75"/>
                  <a:gd name="T4" fmla="*/ 0 w 45"/>
                  <a:gd name="T5" fmla="*/ 45 h 75"/>
                  <a:gd name="T6" fmla="*/ 45 w 45"/>
                  <a:gd name="T7" fmla="*/ 0 h 75"/>
                  <a:gd name="T8" fmla="*/ 45 w 45"/>
                  <a:gd name="T9" fmla="*/ 1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75">
                    <a:moveTo>
                      <a:pt x="45" y="15"/>
                    </a:moveTo>
                    <a:lnTo>
                      <a:pt x="0" y="75"/>
                    </a:lnTo>
                    <a:lnTo>
                      <a:pt x="0" y="45"/>
                    </a:lnTo>
                    <a:lnTo>
                      <a:pt x="45" y="0"/>
                    </a:lnTo>
                    <a:lnTo>
                      <a:pt x="45" y="15"/>
                    </a:lnTo>
                    <a:close/>
                  </a:path>
                </a:pathLst>
              </a:custGeom>
              <a:solidFill>
                <a:srgbClr val="D1A7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116" name="Freeform 418"/>
              <xdr:cNvSpPr>
                <a:spLocks noChangeAspect="1" noEditPoints="1"/>
              </xdr:cNvSpPr>
            </xdr:nvSpPr>
            <xdr:spPr bwMode="auto">
              <a:xfrm>
                <a:off x="7726" y="4915"/>
                <a:ext cx="255" cy="420"/>
              </a:xfrm>
              <a:custGeom>
                <a:avLst/>
                <a:gdLst>
                  <a:gd name="T0" fmla="*/ 0 w 255"/>
                  <a:gd name="T1" fmla="*/ 330 h 420"/>
                  <a:gd name="T2" fmla="*/ 30 w 255"/>
                  <a:gd name="T3" fmla="*/ 375 h 420"/>
                  <a:gd name="T4" fmla="*/ 60 w 255"/>
                  <a:gd name="T5" fmla="*/ 405 h 420"/>
                  <a:gd name="T6" fmla="*/ 120 w 255"/>
                  <a:gd name="T7" fmla="*/ 420 h 420"/>
                  <a:gd name="T8" fmla="*/ 180 w 255"/>
                  <a:gd name="T9" fmla="*/ 405 h 420"/>
                  <a:gd name="T10" fmla="*/ 225 w 255"/>
                  <a:gd name="T11" fmla="*/ 360 h 420"/>
                  <a:gd name="T12" fmla="*/ 255 w 255"/>
                  <a:gd name="T13" fmla="*/ 285 h 420"/>
                  <a:gd name="T14" fmla="*/ 255 w 255"/>
                  <a:gd name="T15" fmla="*/ 195 h 420"/>
                  <a:gd name="T16" fmla="*/ 240 w 255"/>
                  <a:gd name="T17" fmla="*/ 75 h 420"/>
                  <a:gd name="T18" fmla="*/ 225 w 255"/>
                  <a:gd name="T19" fmla="*/ 45 h 420"/>
                  <a:gd name="T20" fmla="*/ 195 w 255"/>
                  <a:gd name="T21" fmla="*/ 15 h 420"/>
                  <a:gd name="T22" fmla="*/ 165 w 255"/>
                  <a:gd name="T23" fmla="*/ 0 h 420"/>
                  <a:gd name="T24" fmla="*/ 120 w 255"/>
                  <a:gd name="T25" fmla="*/ 0 h 420"/>
                  <a:gd name="T26" fmla="*/ 60 w 255"/>
                  <a:gd name="T27" fmla="*/ 15 h 420"/>
                  <a:gd name="T28" fmla="*/ 15 w 255"/>
                  <a:gd name="T29" fmla="*/ 75 h 420"/>
                  <a:gd name="T30" fmla="*/ 0 w 255"/>
                  <a:gd name="T31" fmla="*/ 150 h 420"/>
                  <a:gd name="T32" fmla="*/ 0 w 255"/>
                  <a:gd name="T33" fmla="*/ 195 h 420"/>
                  <a:gd name="T34" fmla="*/ 30 w 255"/>
                  <a:gd name="T35" fmla="*/ 240 h 420"/>
                  <a:gd name="T36" fmla="*/ 60 w 255"/>
                  <a:gd name="T37" fmla="*/ 270 h 420"/>
                  <a:gd name="T38" fmla="*/ 105 w 255"/>
                  <a:gd name="T39" fmla="*/ 270 h 420"/>
                  <a:gd name="T40" fmla="*/ 135 w 255"/>
                  <a:gd name="T41" fmla="*/ 270 h 420"/>
                  <a:gd name="T42" fmla="*/ 165 w 255"/>
                  <a:gd name="T43" fmla="*/ 225 h 420"/>
                  <a:gd name="T44" fmla="*/ 150 w 255"/>
                  <a:gd name="T45" fmla="*/ 315 h 420"/>
                  <a:gd name="T46" fmla="*/ 150 w 255"/>
                  <a:gd name="T47" fmla="*/ 345 h 420"/>
                  <a:gd name="T48" fmla="*/ 120 w 255"/>
                  <a:gd name="T49" fmla="*/ 345 h 420"/>
                  <a:gd name="T50" fmla="*/ 105 w 255"/>
                  <a:gd name="T51" fmla="*/ 345 h 420"/>
                  <a:gd name="T52" fmla="*/ 90 w 255"/>
                  <a:gd name="T53" fmla="*/ 300 h 420"/>
                  <a:gd name="T54" fmla="*/ 0 w 255"/>
                  <a:gd name="T55" fmla="*/ 330 h 420"/>
                  <a:gd name="T56" fmla="*/ 165 w 255"/>
                  <a:gd name="T57" fmla="*/ 135 h 420"/>
                  <a:gd name="T58" fmla="*/ 150 w 255"/>
                  <a:gd name="T59" fmla="*/ 180 h 420"/>
                  <a:gd name="T60" fmla="*/ 120 w 255"/>
                  <a:gd name="T61" fmla="*/ 210 h 420"/>
                  <a:gd name="T62" fmla="*/ 90 w 255"/>
                  <a:gd name="T63" fmla="*/ 195 h 420"/>
                  <a:gd name="T64" fmla="*/ 75 w 255"/>
                  <a:gd name="T65" fmla="*/ 135 h 420"/>
                  <a:gd name="T66" fmla="*/ 90 w 255"/>
                  <a:gd name="T67" fmla="*/ 90 h 420"/>
                  <a:gd name="T68" fmla="*/ 120 w 255"/>
                  <a:gd name="T69" fmla="*/ 60 h 420"/>
                  <a:gd name="T70" fmla="*/ 150 w 255"/>
                  <a:gd name="T71" fmla="*/ 90 h 420"/>
                  <a:gd name="T72" fmla="*/ 165 w 255"/>
                  <a:gd name="T73" fmla="*/ 135 h 420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</a:gdLst>
                <a:ahLst/>
                <a:cxnLst>
                  <a:cxn ang="T74">
                    <a:pos x="T0" y="T1"/>
                  </a:cxn>
                  <a:cxn ang="T75">
                    <a:pos x="T2" y="T3"/>
                  </a:cxn>
                  <a:cxn ang="T76">
                    <a:pos x="T4" y="T5"/>
                  </a:cxn>
                  <a:cxn ang="T77">
                    <a:pos x="T6" y="T7"/>
                  </a:cxn>
                  <a:cxn ang="T78">
                    <a:pos x="T8" y="T9"/>
                  </a:cxn>
                  <a:cxn ang="T79">
                    <a:pos x="T10" y="T11"/>
                  </a:cxn>
                  <a:cxn ang="T80">
                    <a:pos x="T12" y="T13"/>
                  </a:cxn>
                  <a:cxn ang="T81">
                    <a:pos x="T14" y="T15"/>
                  </a:cxn>
                  <a:cxn ang="T82">
                    <a:pos x="T16" y="T17"/>
                  </a:cxn>
                  <a:cxn ang="T83">
                    <a:pos x="T18" y="T19"/>
                  </a:cxn>
                  <a:cxn ang="T84">
                    <a:pos x="T20" y="T21"/>
                  </a:cxn>
                  <a:cxn ang="T85">
                    <a:pos x="T22" y="T23"/>
                  </a:cxn>
                  <a:cxn ang="T86">
                    <a:pos x="T24" y="T25"/>
                  </a:cxn>
                  <a:cxn ang="T87">
                    <a:pos x="T26" y="T27"/>
                  </a:cxn>
                  <a:cxn ang="T88">
                    <a:pos x="T28" y="T29"/>
                  </a:cxn>
                  <a:cxn ang="T89">
                    <a:pos x="T30" y="T31"/>
                  </a:cxn>
                  <a:cxn ang="T90">
                    <a:pos x="T32" y="T33"/>
                  </a:cxn>
                  <a:cxn ang="T91">
                    <a:pos x="T34" y="T35"/>
                  </a:cxn>
                  <a:cxn ang="T92">
                    <a:pos x="T36" y="T37"/>
                  </a:cxn>
                  <a:cxn ang="T93">
                    <a:pos x="T38" y="T39"/>
                  </a:cxn>
                  <a:cxn ang="T94">
                    <a:pos x="T40" y="T41"/>
                  </a:cxn>
                  <a:cxn ang="T95">
                    <a:pos x="T42" y="T43"/>
                  </a:cxn>
                  <a:cxn ang="T96">
                    <a:pos x="T44" y="T45"/>
                  </a:cxn>
                  <a:cxn ang="T97">
                    <a:pos x="T46" y="T47"/>
                  </a:cxn>
                  <a:cxn ang="T98">
                    <a:pos x="T48" y="T49"/>
                  </a:cxn>
                  <a:cxn ang="T99">
                    <a:pos x="T50" y="T51"/>
                  </a:cxn>
                  <a:cxn ang="T100">
                    <a:pos x="T52" y="T53"/>
                  </a:cxn>
                  <a:cxn ang="T101">
                    <a:pos x="T54" y="T55"/>
                  </a:cxn>
                  <a:cxn ang="T102">
                    <a:pos x="T56" y="T57"/>
                  </a:cxn>
                  <a:cxn ang="T103">
                    <a:pos x="T58" y="T59"/>
                  </a:cxn>
                  <a:cxn ang="T104">
                    <a:pos x="T60" y="T61"/>
                  </a:cxn>
                  <a:cxn ang="T105">
                    <a:pos x="T62" y="T63"/>
                  </a:cxn>
                  <a:cxn ang="T106">
                    <a:pos x="T64" y="T65"/>
                  </a:cxn>
                  <a:cxn ang="T107">
                    <a:pos x="T66" y="T67"/>
                  </a:cxn>
                  <a:cxn ang="T108">
                    <a:pos x="T68" y="T69"/>
                  </a:cxn>
                  <a:cxn ang="T109">
                    <a:pos x="T70" y="T71"/>
                  </a:cxn>
                  <a:cxn ang="T110">
                    <a:pos x="T72" y="T73"/>
                  </a:cxn>
                </a:cxnLst>
                <a:rect l="0" t="0" r="r" b="b"/>
                <a:pathLst>
                  <a:path w="255" h="420">
                    <a:moveTo>
                      <a:pt x="0" y="330"/>
                    </a:moveTo>
                    <a:lnTo>
                      <a:pt x="30" y="375"/>
                    </a:lnTo>
                    <a:lnTo>
                      <a:pt x="60" y="405"/>
                    </a:lnTo>
                    <a:lnTo>
                      <a:pt x="120" y="420"/>
                    </a:lnTo>
                    <a:lnTo>
                      <a:pt x="180" y="405"/>
                    </a:lnTo>
                    <a:lnTo>
                      <a:pt x="225" y="360"/>
                    </a:lnTo>
                    <a:lnTo>
                      <a:pt x="255" y="285"/>
                    </a:lnTo>
                    <a:lnTo>
                      <a:pt x="255" y="195"/>
                    </a:lnTo>
                    <a:lnTo>
                      <a:pt x="240" y="75"/>
                    </a:lnTo>
                    <a:lnTo>
                      <a:pt x="225" y="45"/>
                    </a:lnTo>
                    <a:lnTo>
                      <a:pt x="195" y="15"/>
                    </a:lnTo>
                    <a:lnTo>
                      <a:pt x="165" y="0"/>
                    </a:lnTo>
                    <a:lnTo>
                      <a:pt x="120" y="0"/>
                    </a:lnTo>
                    <a:lnTo>
                      <a:pt x="60" y="15"/>
                    </a:lnTo>
                    <a:lnTo>
                      <a:pt x="15" y="75"/>
                    </a:lnTo>
                    <a:lnTo>
                      <a:pt x="0" y="150"/>
                    </a:lnTo>
                    <a:lnTo>
                      <a:pt x="0" y="195"/>
                    </a:lnTo>
                    <a:lnTo>
                      <a:pt x="30" y="240"/>
                    </a:lnTo>
                    <a:lnTo>
                      <a:pt x="60" y="270"/>
                    </a:lnTo>
                    <a:lnTo>
                      <a:pt x="105" y="270"/>
                    </a:lnTo>
                    <a:lnTo>
                      <a:pt x="135" y="270"/>
                    </a:lnTo>
                    <a:lnTo>
                      <a:pt x="165" y="225"/>
                    </a:lnTo>
                    <a:lnTo>
                      <a:pt x="150" y="315"/>
                    </a:lnTo>
                    <a:lnTo>
                      <a:pt x="150" y="345"/>
                    </a:lnTo>
                    <a:lnTo>
                      <a:pt x="120" y="345"/>
                    </a:lnTo>
                    <a:lnTo>
                      <a:pt x="105" y="345"/>
                    </a:lnTo>
                    <a:lnTo>
                      <a:pt x="90" y="300"/>
                    </a:lnTo>
                    <a:lnTo>
                      <a:pt x="0" y="330"/>
                    </a:lnTo>
                    <a:close/>
                    <a:moveTo>
                      <a:pt x="165" y="135"/>
                    </a:moveTo>
                    <a:lnTo>
                      <a:pt x="150" y="180"/>
                    </a:lnTo>
                    <a:lnTo>
                      <a:pt x="120" y="210"/>
                    </a:lnTo>
                    <a:lnTo>
                      <a:pt x="90" y="195"/>
                    </a:lnTo>
                    <a:lnTo>
                      <a:pt x="75" y="135"/>
                    </a:lnTo>
                    <a:lnTo>
                      <a:pt x="90" y="90"/>
                    </a:lnTo>
                    <a:lnTo>
                      <a:pt x="120" y="60"/>
                    </a:lnTo>
                    <a:lnTo>
                      <a:pt x="150" y="90"/>
                    </a:lnTo>
                    <a:lnTo>
                      <a:pt x="165" y="135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6" name="Group 419"/>
            <xdr:cNvGrpSpPr>
              <a:grpSpLocks noChangeAspect="1"/>
            </xdr:cNvGrpSpPr>
          </xdr:nvGrpSpPr>
          <xdr:grpSpPr bwMode="auto">
            <a:xfrm>
              <a:off x="7275" y="5771"/>
              <a:ext cx="226" cy="451"/>
              <a:chOff x="7275" y="5771"/>
              <a:chExt cx="226" cy="451"/>
            </a:xfrm>
          </xdr:grpSpPr>
          <xdr:sp macro="" textlink="">
            <xdr:nvSpPr>
              <xdr:cNvPr id="93" name="Freeform 420"/>
              <xdr:cNvSpPr>
                <a:spLocks noChangeAspect="1"/>
              </xdr:cNvSpPr>
            </xdr:nvSpPr>
            <xdr:spPr bwMode="auto">
              <a:xfrm>
                <a:off x="7395" y="5771"/>
                <a:ext cx="106" cy="31"/>
              </a:xfrm>
              <a:custGeom>
                <a:avLst/>
                <a:gdLst>
                  <a:gd name="T0" fmla="*/ 91 w 106"/>
                  <a:gd name="T1" fmla="*/ 15 h 31"/>
                  <a:gd name="T2" fmla="*/ 0 w 106"/>
                  <a:gd name="T3" fmla="*/ 31 h 31"/>
                  <a:gd name="T4" fmla="*/ 15 w 106"/>
                  <a:gd name="T5" fmla="*/ 0 h 31"/>
                  <a:gd name="T6" fmla="*/ 106 w 106"/>
                  <a:gd name="T7" fmla="*/ 0 h 31"/>
                  <a:gd name="T8" fmla="*/ 91 w 106"/>
                  <a:gd name="T9" fmla="*/ 15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06" h="31">
                    <a:moveTo>
                      <a:pt x="91" y="15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106" y="0"/>
                    </a:lnTo>
                    <a:lnTo>
                      <a:pt x="91" y="15"/>
                    </a:lnTo>
                    <a:close/>
                  </a:path>
                </a:pathLst>
              </a:custGeom>
              <a:solidFill>
                <a:srgbClr val="9779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94" name="Freeform 421"/>
              <xdr:cNvSpPr>
                <a:spLocks noChangeAspect="1"/>
              </xdr:cNvSpPr>
            </xdr:nvSpPr>
            <xdr:spPr bwMode="auto">
              <a:xfrm>
                <a:off x="7350" y="5771"/>
                <a:ext cx="60" cy="91"/>
              </a:xfrm>
              <a:custGeom>
                <a:avLst/>
                <a:gdLst>
                  <a:gd name="T0" fmla="*/ 45 w 60"/>
                  <a:gd name="T1" fmla="*/ 31 h 91"/>
                  <a:gd name="T2" fmla="*/ 0 w 60"/>
                  <a:gd name="T3" fmla="*/ 91 h 91"/>
                  <a:gd name="T4" fmla="*/ 15 w 60"/>
                  <a:gd name="T5" fmla="*/ 76 h 91"/>
                  <a:gd name="T6" fmla="*/ 60 w 60"/>
                  <a:gd name="T7" fmla="*/ 0 h 91"/>
                  <a:gd name="T8" fmla="*/ 45 w 60"/>
                  <a:gd name="T9" fmla="*/ 31 h 9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91">
                    <a:moveTo>
                      <a:pt x="45" y="31"/>
                    </a:moveTo>
                    <a:lnTo>
                      <a:pt x="0" y="91"/>
                    </a:lnTo>
                    <a:lnTo>
                      <a:pt x="15" y="76"/>
                    </a:lnTo>
                    <a:lnTo>
                      <a:pt x="60" y="0"/>
                    </a:lnTo>
                    <a:lnTo>
                      <a:pt x="45" y="31"/>
                    </a:lnTo>
                    <a:close/>
                  </a:path>
                </a:pathLst>
              </a:custGeom>
              <a:solidFill>
                <a:srgbClr val="D4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95" name="Freeform 422"/>
              <xdr:cNvSpPr>
                <a:spLocks noChangeAspect="1"/>
              </xdr:cNvSpPr>
            </xdr:nvSpPr>
            <xdr:spPr bwMode="auto">
              <a:xfrm>
                <a:off x="7275" y="5847"/>
                <a:ext cx="90" cy="75"/>
              </a:xfrm>
              <a:custGeom>
                <a:avLst/>
                <a:gdLst>
                  <a:gd name="T0" fmla="*/ 75 w 90"/>
                  <a:gd name="T1" fmla="*/ 15 h 75"/>
                  <a:gd name="T2" fmla="*/ 0 w 90"/>
                  <a:gd name="T3" fmla="*/ 75 h 75"/>
                  <a:gd name="T4" fmla="*/ 0 w 90"/>
                  <a:gd name="T5" fmla="*/ 45 h 75"/>
                  <a:gd name="T6" fmla="*/ 90 w 90"/>
                  <a:gd name="T7" fmla="*/ 0 h 75"/>
                  <a:gd name="T8" fmla="*/ 75 w 90"/>
                  <a:gd name="T9" fmla="*/ 1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90" h="75">
                    <a:moveTo>
                      <a:pt x="75" y="15"/>
                    </a:moveTo>
                    <a:lnTo>
                      <a:pt x="0" y="75"/>
                    </a:lnTo>
                    <a:lnTo>
                      <a:pt x="0" y="45"/>
                    </a:lnTo>
                    <a:lnTo>
                      <a:pt x="90" y="0"/>
                    </a:lnTo>
                    <a:lnTo>
                      <a:pt x="75" y="15"/>
                    </a:lnTo>
                    <a:close/>
                  </a:path>
                </a:pathLst>
              </a:custGeom>
              <a:solidFill>
                <a:srgbClr val="BC96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96" name="Freeform 423"/>
              <xdr:cNvSpPr>
                <a:spLocks noChangeAspect="1"/>
              </xdr:cNvSpPr>
            </xdr:nvSpPr>
            <xdr:spPr bwMode="auto">
              <a:xfrm>
                <a:off x="7486" y="5771"/>
                <a:ext cx="15" cy="451"/>
              </a:xfrm>
              <a:custGeom>
                <a:avLst/>
                <a:gdLst>
                  <a:gd name="T0" fmla="*/ 0 w 15"/>
                  <a:gd name="T1" fmla="*/ 451 h 451"/>
                  <a:gd name="T2" fmla="*/ 0 w 15"/>
                  <a:gd name="T3" fmla="*/ 15 h 451"/>
                  <a:gd name="T4" fmla="*/ 15 w 15"/>
                  <a:gd name="T5" fmla="*/ 0 h 451"/>
                  <a:gd name="T6" fmla="*/ 15 w 15"/>
                  <a:gd name="T7" fmla="*/ 421 h 451"/>
                  <a:gd name="T8" fmla="*/ 0 w 15"/>
                  <a:gd name="T9" fmla="*/ 451 h 45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451">
                    <a:moveTo>
                      <a:pt x="0" y="451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15" y="421"/>
                    </a:lnTo>
                    <a:lnTo>
                      <a:pt x="0" y="451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97" name="Freeform 424"/>
              <xdr:cNvSpPr>
                <a:spLocks noChangeAspect="1"/>
              </xdr:cNvSpPr>
            </xdr:nvSpPr>
            <xdr:spPr bwMode="auto">
              <a:xfrm>
                <a:off x="7275" y="5786"/>
                <a:ext cx="211" cy="436"/>
              </a:xfrm>
              <a:custGeom>
                <a:avLst/>
                <a:gdLst>
                  <a:gd name="T0" fmla="*/ 211 w 211"/>
                  <a:gd name="T1" fmla="*/ 0 h 436"/>
                  <a:gd name="T2" fmla="*/ 120 w 211"/>
                  <a:gd name="T3" fmla="*/ 16 h 436"/>
                  <a:gd name="T4" fmla="*/ 75 w 211"/>
                  <a:gd name="T5" fmla="*/ 76 h 436"/>
                  <a:gd name="T6" fmla="*/ 0 w 211"/>
                  <a:gd name="T7" fmla="*/ 136 h 436"/>
                  <a:gd name="T8" fmla="*/ 0 w 211"/>
                  <a:gd name="T9" fmla="*/ 226 h 436"/>
                  <a:gd name="T10" fmla="*/ 60 w 211"/>
                  <a:gd name="T11" fmla="*/ 196 h 436"/>
                  <a:gd name="T12" fmla="*/ 105 w 211"/>
                  <a:gd name="T13" fmla="*/ 166 h 436"/>
                  <a:gd name="T14" fmla="*/ 105 w 211"/>
                  <a:gd name="T15" fmla="*/ 436 h 436"/>
                  <a:gd name="T16" fmla="*/ 211 w 211"/>
                  <a:gd name="T17" fmla="*/ 436 h 436"/>
                  <a:gd name="T18" fmla="*/ 211 w 211"/>
                  <a:gd name="T19" fmla="*/ 0 h 4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</a:gdLst>
                <a:ahLst/>
                <a:cxnLst>
                  <a:cxn ang="T20">
                    <a:pos x="T0" y="T1"/>
                  </a:cxn>
                  <a:cxn ang="T21">
                    <a:pos x="T2" y="T3"/>
                  </a:cxn>
                  <a:cxn ang="T22">
                    <a:pos x="T4" y="T5"/>
                  </a:cxn>
                  <a:cxn ang="T23">
                    <a:pos x="T6" y="T7"/>
                  </a:cxn>
                  <a:cxn ang="T24">
                    <a:pos x="T8" y="T9"/>
                  </a:cxn>
                  <a:cxn ang="T25">
                    <a:pos x="T10" y="T11"/>
                  </a:cxn>
                  <a:cxn ang="T26">
                    <a:pos x="T12" y="T13"/>
                  </a:cxn>
                  <a:cxn ang="T27">
                    <a:pos x="T14" y="T15"/>
                  </a:cxn>
                  <a:cxn ang="T28">
                    <a:pos x="T16" y="T17"/>
                  </a:cxn>
                  <a:cxn ang="T29">
                    <a:pos x="T18" y="T19"/>
                  </a:cxn>
                </a:cxnLst>
                <a:rect l="0" t="0" r="r" b="b"/>
                <a:pathLst>
                  <a:path w="211" h="436">
                    <a:moveTo>
                      <a:pt x="211" y="0"/>
                    </a:moveTo>
                    <a:lnTo>
                      <a:pt x="120" y="16"/>
                    </a:lnTo>
                    <a:lnTo>
                      <a:pt x="75" y="76"/>
                    </a:lnTo>
                    <a:lnTo>
                      <a:pt x="0" y="136"/>
                    </a:lnTo>
                    <a:lnTo>
                      <a:pt x="0" y="226"/>
                    </a:lnTo>
                    <a:lnTo>
                      <a:pt x="60" y="196"/>
                    </a:lnTo>
                    <a:lnTo>
                      <a:pt x="105" y="166"/>
                    </a:lnTo>
                    <a:lnTo>
                      <a:pt x="105" y="436"/>
                    </a:lnTo>
                    <a:lnTo>
                      <a:pt x="211" y="436"/>
                    </a:lnTo>
                    <a:lnTo>
                      <a:pt x="211" y="0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7" name="Group 425"/>
            <xdr:cNvGrpSpPr>
              <a:grpSpLocks noChangeAspect="1"/>
            </xdr:cNvGrpSpPr>
          </xdr:nvGrpSpPr>
          <xdr:grpSpPr bwMode="auto">
            <a:xfrm>
              <a:off x="7921" y="4448"/>
              <a:ext cx="270" cy="436"/>
              <a:chOff x="7921" y="4448"/>
              <a:chExt cx="270" cy="436"/>
            </a:xfrm>
          </xdr:grpSpPr>
          <xdr:sp macro="" textlink="">
            <xdr:nvSpPr>
              <xdr:cNvPr id="73" name="Freeform 426"/>
              <xdr:cNvSpPr>
                <a:spLocks noChangeAspect="1"/>
              </xdr:cNvSpPr>
            </xdr:nvSpPr>
            <xdr:spPr bwMode="auto">
              <a:xfrm>
                <a:off x="8056" y="4779"/>
                <a:ext cx="45" cy="45"/>
              </a:xfrm>
              <a:custGeom>
                <a:avLst/>
                <a:gdLst>
                  <a:gd name="T0" fmla="*/ 30 w 45"/>
                  <a:gd name="T1" fmla="*/ 15 h 45"/>
                  <a:gd name="T2" fmla="*/ 0 w 45"/>
                  <a:gd name="T3" fmla="*/ 45 h 45"/>
                  <a:gd name="T4" fmla="*/ 15 w 45"/>
                  <a:gd name="T5" fmla="*/ 15 h 45"/>
                  <a:gd name="T6" fmla="*/ 45 w 45"/>
                  <a:gd name="T7" fmla="*/ 0 h 45"/>
                  <a:gd name="T8" fmla="*/ 30 w 45"/>
                  <a:gd name="T9" fmla="*/ 1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15"/>
                    </a:moveTo>
                    <a:lnTo>
                      <a:pt x="0" y="45"/>
                    </a:lnTo>
                    <a:lnTo>
                      <a:pt x="15" y="15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BE9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74" name="Freeform 427"/>
              <xdr:cNvSpPr>
                <a:spLocks noChangeAspect="1"/>
              </xdr:cNvSpPr>
            </xdr:nvSpPr>
            <xdr:spPr bwMode="auto">
              <a:xfrm>
                <a:off x="8026" y="4779"/>
                <a:ext cx="45" cy="45"/>
              </a:xfrm>
              <a:custGeom>
                <a:avLst/>
                <a:gdLst>
                  <a:gd name="T0" fmla="*/ 30 w 45"/>
                  <a:gd name="T1" fmla="*/ 45 h 45"/>
                  <a:gd name="T2" fmla="*/ 0 w 45"/>
                  <a:gd name="T3" fmla="*/ 15 h 45"/>
                  <a:gd name="T4" fmla="*/ 15 w 45"/>
                  <a:gd name="T5" fmla="*/ 0 h 45"/>
                  <a:gd name="T6" fmla="*/ 45 w 45"/>
                  <a:gd name="T7" fmla="*/ 15 h 45"/>
                  <a:gd name="T8" fmla="*/ 30 w 45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4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5"/>
                    </a:lnTo>
                    <a:close/>
                  </a:path>
                </a:pathLst>
              </a:custGeom>
              <a:solidFill>
                <a:srgbClr val="B994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75" name="Freeform 428"/>
              <xdr:cNvSpPr>
                <a:spLocks noChangeAspect="1"/>
              </xdr:cNvSpPr>
            </xdr:nvSpPr>
            <xdr:spPr bwMode="auto">
              <a:xfrm>
                <a:off x="8011" y="4734"/>
                <a:ext cx="30" cy="60"/>
              </a:xfrm>
              <a:custGeom>
                <a:avLst/>
                <a:gdLst>
                  <a:gd name="T0" fmla="*/ 15 w 30"/>
                  <a:gd name="T1" fmla="*/ 60 h 60"/>
                  <a:gd name="T2" fmla="*/ 0 w 30"/>
                  <a:gd name="T3" fmla="*/ 15 h 60"/>
                  <a:gd name="T4" fmla="*/ 15 w 30"/>
                  <a:gd name="T5" fmla="*/ 0 h 60"/>
                  <a:gd name="T6" fmla="*/ 30 w 30"/>
                  <a:gd name="T7" fmla="*/ 45 h 60"/>
                  <a:gd name="T8" fmla="*/ 15 w 3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15" y="6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45"/>
                    </a:lnTo>
                    <a:lnTo>
                      <a:pt x="15" y="60"/>
                    </a:lnTo>
                    <a:close/>
                  </a:path>
                </a:pathLst>
              </a:custGeom>
              <a:solidFill>
                <a:srgbClr val="D5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76" name="Freeform 429"/>
              <xdr:cNvSpPr>
                <a:spLocks noChangeAspect="1"/>
              </xdr:cNvSpPr>
            </xdr:nvSpPr>
            <xdr:spPr bwMode="auto">
              <a:xfrm>
                <a:off x="8011" y="4674"/>
                <a:ext cx="30" cy="75"/>
              </a:xfrm>
              <a:custGeom>
                <a:avLst/>
                <a:gdLst>
                  <a:gd name="T0" fmla="*/ 0 w 30"/>
                  <a:gd name="T1" fmla="*/ 75 h 75"/>
                  <a:gd name="T2" fmla="*/ 15 w 30"/>
                  <a:gd name="T3" fmla="*/ 30 h 75"/>
                  <a:gd name="T4" fmla="*/ 30 w 30"/>
                  <a:gd name="T5" fmla="*/ 0 h 75"/>
                  <a:gd name="T6" fmla="*/ 15 w 30"/>
                  <a:gd name="T7" fmla="*/ 60 h 75"/>
                  <a:gd name="T8" fmla="*/ 0 w 30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75">
                    <a:moveTo>
                      <a:pt x="0" y="75"/>
                    </a:moveTo>
                    <a:lnTo>
                      <a:pt x="15" y="30"/>
                    </a:lnTo>
                    <a:lnTo>
                      <a:pt x="30" y="0"/>
                    </a:lnTo>
                    <a:lnTo>
                      <a:pt x="15" y="60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5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77" name="Freeform 430"/>
              <xdr:cNvSpPr>
                <a:spLocks noChangeAspect="1"/>
              </xdr:cNvSpPr>
            </xdr:nvSpPr>
            <xdr:spPr bwMode="auto">
              <a:xfrm>
                <a:off x="8161" y="4719"/>
                <a:ext cx="30" cy="90"/>
              </a:xfrm>
              <a:custGeom>
                <a:avLst/>
                <a:gdLst>
                  <a:gd name="T0" fmla="*/ 0 w 30"/>
                  <a:gd name="T1" fmla="*/ 90 h 90"/>
                  <a:gd name="T2" fmla="*/ 15 w 30"/>
                  <a:gd name="T3" fmla="*/ 15 h 90"/>
                  <a:gd name="T4" fmla="*/ 30 w 30"/>
                  <a:gd name="T5" fmla="*/ 0 h 90"/>
                  <a:gd name="T6" fmla="*/ 15 w 30"/>
                  <a:gd name="T7" fmla="*/ 75 h 90"/>
                  <a:gd name="T8" fmla="*/ 0 w 30"/>
                  <a:gd name="T9" fmla="*/ 90 h 9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90">
                    <a:moveTo>
                      <a:pt x="0" y="90"/>
                    </a:moveTo>
                    <a:lnTo>
                      <a:pt x="15" y="15"/>
                    </a:lnTo>
                    <a:lnTo>
                      <a:pt x="30" y="0"/>
                    </a:lnTo>
                    <a:lnTo>
                      <a:pt x="15" y="75"/>
                    </a:lnTo>
                    <a:lnTo>
                      <a:pt x="0" y="90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78" name="Freeform 431"/>
              <xdr:cNvSpPr>
                <a:spLocks noChangeAspect="1"/>
              </xdr:cNvSpPr>
            </xdr:nvSpPr>
            <xdr:spPr bwMode="auto">
              <a:xfrm>
                <a:off x="8176" y="4659"/>
                <a:ext cx="15" cy="75"/>
              </a:xfrm>
              <a:custGeom>
                <a:avLst/>
                <a:gdLst>
                  <a:gd name="T0" fmla="*/ 0 w 15"/>
                  <a:gd name="T1" fmla="*/ 75 h 75"/>
                  <a:gd name="T2" fmla="*/ 0 w 15"/>
                  <a:gd name="T3" fmla="*/ 30 h 75"/>
                  <a:gd name="T4" fmla="*/ 15 w 15"/>
                  <a:gd name="T5" fmla="*/ 0 h 75"/>
                  <a:gd name="T6" fmla="*/ 15 w 15"/>
                  <a:gd name="T7" fmla="*/ 60 h 75"/>
                  <a:gd name="T8" fmla="*/ 0 w 1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75">
                    <a:moveTo>
                      <a:pt x="0" y="7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15" y="60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79" name="Freeform 432"/>
              <xdr:cNvSpPr>
                <a:spLocks noChangeAspect="1"/>
              </xdr:cNvSpPr>
            </xdr:nvSpPr>
            <xdr:spPr bwMode="auto">
              <a:xfrm>
                <a:off x="8146" y="4614"/>
                <a:ext cx="45" cy="75"/>
              </a:xfrm>
              <a:custGeom>
                <a:avLst/>
                <a:gdLst>
                  <a:gd name="T0" fmla="*/ 30 w 45"/>
                  <a:gd name="T1" fmla="*/ 75 h 75"/>
                  <a:gd name="T2" fmla="*/ 0 w 45"/>
                  <a:gd name="T3" fmla="*/ 30 h 75"/>
                  <a:gd name="T4" fmla="*/ 15 w 45"/>
                  <a:gd name="T5" fmla="*/ 0 h 75"/>
                  <a:gd name="T6" fmla="*/ 45 w 45"/>
                  <a:gd name="T7" fmla="*/ 45 h 75"/>
                  <a:gd name="T8" fmla="*/ 30 w 4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75">
                    <a:moveTo>
                      <a:pt x="30" y="7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45" y="45"/>
                    </a:lnTo>
                    <a:lnTo>
                      <a:pt x="30" y="75"/>
                    </a:lnTo>
                    <a:close/>
                  </a:path>
                </a:pathLst>
              </a:custGeom>
              <a:solidFill>
                <a:srgbClr val="D4A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0" name="Freeform 433"/>
              <xdr:cNvSpPr>
                <a:spLocks noChangeAspect="1"/>
              </xdr:cNvSpPr>
            </xdr:nvSpPr>
            <xdr:spPr bwMode="auto">
              <a:xfrm>
                <a:off x="8116" y="4599"/>
                <a:ext cx="45" cy="45"/>
              </a:xfrm>
              <a:custGeom>
                <a:avLst/>
                <a:gdLst>
                  <a:gd name="T0" fmla="*/ 30 w 45"/>
                  <a:gd name="T1" fmla="*/ 45 h 45"/>
                  <a:gd name="T2" fmla="*/ 0 w 45"/>
                  <a:gd name="T3" fmla="*/ 15 h 45"/>
                  <a:gd name="T4" fmla="*/ 15 w 45"/>
                  <a:gd name="T5" fmla="*/ 0 h 45"/>
                  <a:gd name="T6" fmla="*/ 45 w 45"/>
                  <a:gd name="T7" fmla="*/ 15 h 45"/>
                  <a:gd name="T8" fmla="*/ 30 w 45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5">
                    <a:moveTo>
                      <a:pt x="30" y="4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5"/>
                    </a:lnTo>
                    <a:close/>
                  </a:path>
                </a:pathLst>
              </a:custGeom>
              <a:solidFill>
                <a:srgbClr val="CBA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1" name="Freeform 434"/>
              <xdr:cNvSpPr>
                <a:spLocks noChangeAspect="1"/>
              </xdr:cNvSpPr>
            </xdr:nvSpPr>
            <xdr:spPr bwMode="auto">
              <a:xfrm>
                <a:off x="8086" y="4584"/>
                <a:ext cx="45" cy="30"/>
              </a:xfrm>
              <a:custGeom>
                <a:avLst/>
                <a:gdLst>
                  <a:gd name="T0" fmla="*/ 30 w 45"/>
                  <a:gd name="T1" fmla="*/ 30 h 30"/>
                  <a:gd name="T2" fmla="*/ 0 w 45"/>
                  <a:gd name="T3" fmla="*/ 30 h 30"/>
                  <a:gd name="T4" fmla="*/ 0 w 45"/>
                  <a:gd name="T5" fmla="*/ 0 h 30"/>
                  <a:gd name="T6" fmla="*/ 45 w 45"/>
                  <a:gd name="T7" fmla="*/ 15 h 30"/>
                  <a:gd name="T8" fmla="*/ 30 w 45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30">
                    <a:moveTo>
                      <a:pt x="30" y="30"/>
                    </a:moveTo>
                    <a:lnTo>
                      <a:pt x="0" y="30"/>
                    </a:lnTo>
                    <a:lnTo>
                      <a:pt x="0" y="0"/>
                    </a:lnTo>
                    <a:lnTo>
                      <a:pt x="45" y="15"/>
                    </a:lnTo>
                    <a:lnTo>
                      <a:pt x="30" y="30"/>
                    </a:lnTo>
                    <a:close/>
                  </a:path>
                </a:pathLst>
              </a:custGeom>
              <a:solidFill>
                <a:srgbClr val="B691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2" name="Freeform 435"/>
              <xdr:cNvSpPr>
                <a:spLocks noChangeAspect="1"/>
              </xdr:cNvSpPr>
            </xdr:nvSpPr>
            <xdr:spPr bwMode="auto">
              <a:xfrm>
                <a:off x="8041" y="4584"/>
                <a:ext cx="45" cy="30"/>
              </a:xfrm>
              <a:custGeom>
                <a:avLst/>
                <a:gdLst>
                  <a:gd name="T0" fmla="*/ 45 w 45"/>
                  <a:gd name="T1" fmla="*/ 30 h 30"/>
                  <a:gd name="T2" fmla="*/ 0 w 45"/>
                  <a:gd name="T3" fmla="*/ 30 h 30"/>
                  <a:gd name="T4" fmla="*/ 15 w 45"/>
                  <a:gd name="T5" fmla="*/ 15 h 30"/>
                  <a:gd name="T6" fmla="*/ 45 w 45"/>
                  <a:gd name="T7" fmla="*/ 0 h 30"/>
                  <a:gd name="T8" fmla="*/ 45 w 45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30">
                    <a:moveTo>
                      <a:pt x="45" y="30"/>
                    </a:moveTo>
                    <a:lnTo>
                      <a:pt x="0" y="30"/>
                    </a:lnTo>
                    <a:lnTo>
                      <a:pt x="15" y="15"/>
                    </a:lnTo>
                    <a:lnTo>
                      <a:pt x="45" y="0"/>
                    </a:lnTo>
                    <a:lnTo>
                      <a:pt x="45" y="30"/>
                    </a:lnTo>
                    <a:close/>
                  </a:path>
                </a:pathLst>
              </a:custGeom>
              <a:solidFill>
                <a:srgbClr val="AA8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3" name="Freeform 436"/>
              <xdr:cNvSpPr>
                <a:spLocks noChangeAspect="1"/>
              </xdr:cNvSpPr>
            </xdr:nvSpPr>
            <xdr:spPr bwMode="auto">
              <a:xfrm>
                <a:off x="8011" y="4599"/>
                <a:ext cx="45" cy="60"/>
              </a:xfrm>
              <a:custGeom>
                <a:avLst/>
                <a:gdLst>
                  <a:gd name="T0" fmla="*/ 30 w 45"/>
                  <a:gd name="T1" fmla="*/ 15 h 60"/>
                  <a:gd name="T2" fmla="*/ 0 w 45"/>
                  <a:gd name="T3" fmla="*/ 60 h 60"/>
                  <a:gd name="T4" fmla="*/ 0 w 45"/>
                  <a:gd name="T5" fmla="*/ 30 h 60"/>
                  <a:gd name="T6" fmla="*/ 45 w 45"/>
                  <a:gd name="T7" fmla="*/ 0 h 60"/>
                  <a:gd name="T8" fmla="*/ 30 w 45"/>
                  <a:gd name="T9" fmla="*/ 15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0">
                    <a:moveTo>
                      <a:pt x="30" y="15"/>
                    </a:moveTo>
                    <a:lnTo>
                      <a:pt x="0" y="60"/>
                    </a:lnTo>
                    <a:lnTo>
                      <a:pt x="0" y="30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CBA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4" name="Freeform 437"/>
              <xdr:cNvSpPr>
                <a:spLocks noChangeAspect="1"/>
              </xdr:cNvSpPr>
            </xdr:nvSpPr>
            <xdr:spPr bwMode="auto">
              <a:xfrm>
                <a:off x="8011" y="4539"/>
                <a:ext cx="15" cy="120"/>
              </a:xfrm>
              <a:custGeom>
                <a:avLst/>
                <a:gdLst>
                  <a:gd name="T0" fmla="*/ 0 w 15"/>
                  <a:gd name="T1" fmla="*/ 120 h 120"/>
                  <a:gd name="T2" fmla="*/ 15 w 15"/>
                  <a:gd name="T3" fmla="*/ 30 h 120"/>
                  <a:gd name="T4" fmla="*/ 15 w 15"/>
                  <a:gd name="T5" fmla="*/ 0 h 120"/>
                  <a:gd name="T6" fmla="*/ 0 w 15"/>
                  <a:gd name="T7" fmla="*/ 90 h 120"/>
                  <a:gd name="T8" fmla="*/ 0 w 15"/>
                  <a:gd name="T9" fmla="*/ 120 h 12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120">
                    <a:moveTo>
                      <a:pt x="0" y="120"/>
                    </a:moveTo>
                    <a:lnTo>
                      <a:pt x="15" y="30"/>
                    </a:lnTo>
                    <a:lnTo>
                      <a:pt x="15" y="0"/>
                    </a:lnTo>
                    <a:lnTo>
                      <a:pt x="0" y="90"/>
                    </a:lnTo>
                    <a:lnTo>
                      <a:pt x="0" y="120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5" name="Freeform 438"/>
              <xdr:cNvSpPr>
                <a:spLocks noChangeAspect="1"/>
              </xdr:cNvSpPr>
            </xdr:nvSpPr>
            <xdr:spPr bwMode="auto">
              <a:xfrm>
                <a:off x="8146" y="4479"/>
                <a:ext cx="45" cy="75"/>
              </a:xfrm>
              <a:custGeom>
                <a:avLst/>
                <a:gdLst>
                  <a:gd name="T0" fmla="*/ 30 w 45"/>
                  <a:gd name="T1" fmla="*/ 75 h 75"/>
                  <a:gd name="T2" fmla="*/ 0 w 45"/>
                  <a:gd name="T3" fmla="*/ 30 h 75"/>
                  <a:gd name="T4" fmla="*/ 15 w 45"/>
                  <a:gd name="T5" fmla="*/ 0 h 75"/>
                  <a:gd name="T6" fmla="*/ 45 w 45"/>
                  <a:gd name="T7" fmla="*/ 60 h 75"/>
                  <a:gd name="T8" fmla="*/ 30 w 4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75">
                    <a:moveTo>
                      <a:pt x="30" y="7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45" y="60"/>
                    </a:lnTo>
                    <a:lnTo>
                      <a:pt x="30" y="75"/>
                    </a:lnTo>
                    <a:close/>
                  </a:path>
                </a:pathLst>
              </a:custGeom>
              <a:solidFill>
                <a:srgbClr val="D3A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6" name="Freeform 439"/>
              <xdr:cNvSpPr>
                <a:spLocks noChangeAspect="1"/>
              </xdr:cNvSpPr>
            </xdr:nvSpPr>
            <xdr:spPr bwMode="auto">
              <a:xfrm>
                <a:off x="8116" y="4448"/>
                <a:ext cx="45" cy="61"/>
              </a:xfrm>
              <a:custGeom>
                <a:avLst/>
                <a:gdLst>
                  <a:gd name="T0" fmla="*/ 30 w 45"/>
                  <a:gd name="T1" fmla="*/ 61 h 61"/>
                  <a:gd name="T2" fmla="*/ 0 w 45"/>
                  <a:gd name="T3" fmla="*/ 31 h 61"/>
                  <a:gd name="T4" fmla="*/ 15 w 45"/>
                  <a:gd name="T5" fmla="*/ 0 h 61"/>
                  <a:gd name="T6" fmla="*/ 45 w 45"/>
                  <a:gd name="T7" fmla="*/ 31 h 61"/>
                  <a:gd name="T8" fmla="*/ 30 w 45"/>
                  <a:gd name="T9" fmla="*/ 61 h 6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1">
                    <a:moveTo>
                      <a:pt x="30" y="61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45" y="31"/>
                    </a:lnTo>
                    <a:lnTo>
                      <a:pt x="30" y="61"/>
                    </a:lnTo>
                    <a:close/>
                  </a:path>
                </a:pathLst>
              </a:custGeom>
              <a:solidFill>
                <a:srgbClr val="C39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7" name="Freeform 440"/>
              <xdr:cNvSpPr>
                <a:spLocks noChangeAspect="1"/>
              </xdr:cNvSpPr>
            </xdr:nvSpPr>
            <xdr:spPr bwMode="auto">
              <a:xfrm>
                <a:off x="8056" y="4448"/>
                <a:ext cx="75" cy="31"/>
              </a:xfrm>
              <a:custGeom>
                <a:avLst/>
                <a:gdLst>
                  <a:gd name="T0" fmla="*/ 60 w 75"/>
                  <a:gd name="T1" fmla="*/ 31 h 31"/>
                  <a:gd name="T2" fmla="*/ 0 w 75"/>
                  <a:gd name="T3" fmla="*/ 15 h 31"/>
                  <a:gd name="T4" fmla="*/ 15 w 75"/>
                  <a:gd name="T5" fmla="*/ 0 h 31"/>
                  <a:gd name="T6" fmla="*/ 75 w 75"/>
                  <a:gd name="T7" fmla="*/ 0 h 31"/>
                  <a:gd name="T8" fmla="*/ 60 w 75"/>
                  <a:gd name="T9" fmla="*/ 31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31">
                    <a:moveTo>
                      <a:pt x="60" y="31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75" y="0"/>
                    </a:lnTo>
                    <a:lnTo>
                      <a:pt x="60" y="31"/>
                    </a:lnTo>
                    <a:close/>
                  </a:path>
                </a:pathLst>
              </a:custGeom>
              <a:solidFill>
                <a:srgbClr val="A38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8" name="Freeform 441"/>
              <xdr:cNvSpPr>
                <a:spLocks noChangeAspect="1"/>
              </xdr:cNvSpPr>
            </xdr:nvSpPr>
            <xdr:spPr bwMode="auto">
              <a:xfrm>
                <a:off x="7996" y="4448"/>
                <a:ext cx="75" cy="31"/>
              </a:xfrm>
              <a:custGeom>
                <a:avLst/>
                <a:gdLst>
                  <a:gd name="T0" fmla="*/ 60 w 75"/>
                  <a:gd name="T1" fmla="*/ 15 h 31"/>
                  <a:gd name="T2" fmla="*/ 0 w 75"/>
                  <a:gd name="T3" fmla="*/ 31 h 31"/>
                  <a:gd name="T4" fmla="*/ 15 w 75"/>
                  <a:gd name="T5" fmla="*/ 15 h 31"/>
                  <a:gd name="T6" fmla="*/ 75 w 75"/>
                  <a:gd name="T7" fmla="*/ 0 h 31"/>
                  <a:gd name="T8" fmla="*/ 60 w 75"/>
                  <a:gd name="T9" fmla="*/ 15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31">
                    <a:moveTo>
                      <a:pt x="60" y="15"/>
                    </a:moveTo>
                    <a:lnTo>
                      <a:pt x="0" y="31"/>
                    </a:lnTo>
                    <a:lnTo>
                      <a:pt x="15" y="15"/>
                    </a:lnTo>
                    <a:lnTo>
                      <a:pt x="75" y="0"/>
                    </a:lnTo>
                    <a:lnTo>
                      <a:pt x="60" y="15"/>
                    </a:lnTo>
                    <a:close/>
                  </a:path>
                </a:pathLst>
              </a:custGeom>
              <a:solidFill>
                <a:srgbClr val="A38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89" name="Freeform 442"/>
              <xdr:cNvSpPr>
                <a:spLocks noChangeAspect="1"/>
              </xdr:cNvSpPr>
            </xdr:nvSpPr>
            <xdr:spPr bwMode="auto">
              <a:xfrm>
                <a:off x="8026" y="4448"/>
                <a:ext cx="45" cy="31"/>
              </a:xfrm>
              <a:custGeom>
                <a:avLst/>
                <a:gdLst>
                  <a:gd name="T0" fmla="*/ 30 w 45"/>
                  <a:gd name="T1" fmla="*/ 15 h 31"/>
                  <a:gd name="T2" fmla="*/ 0 w 45"/>
                  <a:gd name="T3" fmla="*/ 31 h 31"/>
                  <a:gd name="T4" fmla="*/ 15 w 45"/>
                  <a:gd name="T5" fmla="*/ 0 h 31"/>
                  <a:gd name="T6" fmla="*/ 45 w 45"/>
                  <a:gd name="T7" fmla="*/ 0 h 31"/>
                  <a:gd name="T8" fmla="*/ 30 w 45"/>
                  <a:gd name="T9" fmla="*/ 15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31">
                    <a:moveTo>
                      <a:pt x="30" y="15"/>
                    </a:moveTo>
                    <a:lnTo>
                      <a:pt x="0" y="31"/>
                    </a:lnTo>
                    <a:lnTo>
                      <a:pt x="15" y="0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A38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90" name="Freeform 443"/>
              <xdr:cNvSpPr>
                <a:spLocks noChangeAspect="1"/>
              </xdr:cNvSpPr>
            </xdr:nvSpPr>
            <xdr:spPr bwMode="auto">
              <a:xfrm>
                <a:off x="7996" y="4448"/>
                <a:ext cx="45" cy="31"/>
              </a:xfrm>
              <a:custGeom>
                <a:avLst/>
                <a:gdLst>
                  <a:gd name="T0" fmla="*/ 30 w 45"/>
                  <a:gd name="T1" fmla="*/ 31 h 31"/>
                  <a:gd name="T2" fmla="*/ 0 w 45"/>
                  <a:gd name="T3" fmla="*/ 31 h 31"/>
                  <a:gd name="T4" fmla="*/ 15 w 45"/>
                  <a:gd name="T5" fmla="*/ 15 h 31"/>
                  <a:gd name="T6" fmla="*/ 45 w 45"/>
                  <a:gd name="T7" fmla="*/ 0 h 31"/>
                  <a:gd name="T8" fmla="*/ 30 w 45"/>
                  <a:gd name="T9" fmla="*/ 31 h 3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31">
                    <a:moveTo>
                      <a:pt x="30" y="31"/>
                    </a:moveTo>
                    <a:lnTo>
                      <a:pt x="0" y="31"/>
                    </a:lnTo>
                    <a:lnTo>
                      <a:pt x="15" y="15"/>
                    </a:lnTo>
                    <a:lnTo>
                      <a:pt x="45" y="0"/>
                    </a:lnTo>
                    <a:lnTo>
                      <a:pt x="30" y="31"/>
                    </a:lnTo>
                    <a:close/>
                  </a:path>
                </a:pathLst>
              </a:custGeom>
              <a:solidFill>
                <a:srgbClr val="AE8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91" name="Freeform 444"/>
              <xdr:cNvSpPr>
                <a:spLocks noChangeAspect="1"/>
              </xdr:cNvSpPr>
            </xdr:nvSpPr>
            <xdr:spPr bwMode="auto">
              <a:xfrm>
                <a:off x="7951" y="4463"/>
                <a:ext cx="60" cy="61"/>
              </a:xfrm>
              <a:custGeom>
                <a:avLst/>
                <a:gdLst>
                  <a:gd name="T0" fmla="*/ 45 w 60"/>
                  <a:gd name="T1" fmla="*/ 16 h 61"/>
                  <a:gd name="T2" fmla="*/ 0 w 60"/>
                  <a:gd name="T3" fmla="*/ 61 h 61"/>
                  <a:gd name="T4" fmla="*/ 15 w 60"/>
                  <a:gd name="T5" fmla="*/ 46 h 61"/>
                  <a:gd name="T6" fmla="*/ 60 w 60"/>
                  <a:gd name="T7" fmla="*/ 0 h 61"/>
                  <a:gd name="T8" fmla="*/ 45 w 60"/>
                  <a:gd name="T9" fmla="*/ 16 h 6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61">
                    <a:moveTo>
                      <a:pt x="45" y="16"/>
                    </a:moveTo>
                    <a:lnTo>
                      <a:pt x="0" y="61"/>
                    </a:lnTo>
                    <a:lnTo>
                      <a:pt x="15" y="46"/>
                    </a:lnTo>
                    <a:lnTo>
                      <a:pt x="60" y="0"/>
                    </a:lnTo>
                    <a:lnTo>
                      <a:pt x="45" y="16"/>
                    </a:lnTo>
                    <a:close/>
                  </a:path>
                </a:pathLst>
              </a:custGeom>
              <a:solidFill>
                <a:srgbClr val="BA9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92" name="Freeform 445"/>
              <xdr:cNvSpPr>
                <a:spLocks noChangeAspect="1" noEditPoints="1"/>
              </xdr:cNvSpPr>
            </xdr:nvSpPr>
            <xdr:spPr bwMode="auto">
              <a:xfrm>
                <a:off x="7921" y="4463"/>
                <a:ext cx="255" cy="421"/>
              </a:xfrm>
              <a:custGeom>
                <a:avLst/>
                <a:gdLst>
                  <a:gd name="T0" fmla="*/ 255 w 255"/>
                  <a:gd name="T1" fmla="*/ 91 h 421"/>
                  <a:gd name="T2" fmla="*/ 225 w 255"/>
                  <a:gd name="T3" fmla="*/ 46 h 421"/>
                  <a:gd name="T4" fmla="*/ 195 w 255"/>
                  <a:gd name="T5" fmla="*/ 16 h 421"/>
                  <a:gd name="T6" fmla="*/ 135 w 255"/>
                  <a:gd name="T7" fmla="*/ 0 h 421"/>
                  <a:gd name="T8" fmla="*/ 75 w 255"/>
                  <a:gd name="T9" fmla="*/ 16 h 421"/>
                  <a:gd name="T10" fmla="*/ 30 w 255"/>
                  <a:gd name="T11" fmla="*/ 61 h 421"/>
                  <a:gd name="T12" fmla="*/ 0 w 255"/>
                  <a:gd name="T13" fmla="*/ 121 h 421"/>
                  <a:gd name="T14" fmla="*/ 0 w 255"/>
                  <a:gd name="T15" fmla="*/ 226 h 421"/>
                  <a:gd name="T16" fmla="*/ 0 w 255"/>
                  <a:gd name="T17" fmla="*/ 286 h 421"/>
                  <a:gd name="T18" fmla="*/ 15 w 255"/>
                  <a:gd name="T19" fmla="*/ 346 h 421"/>
                  <a:gd name="T20" fmla="*/ 30 w 255"/>
                  <a:gd name="T21" fmla="*/ 376 h 421"/>
                  <a:gd name="T22" fmla="*/ 60 w 255"/>
                  <a:gd name="T23" fmla="*/ 406 h 421"/>
                  <a:gd name="T24" fmla="*/ 90 w 255"/>
                  <a:gd name="T25" fmla="*/ 421 h 421"/>
                  <a:gd name="T26" fmla="*/ 135 w 255"/>
                  <a:gd name="T27" fmla="*/ 421 h 421"/>
                  <a:gd name="T28" fmla="*/ 210 w 255"/>
                  <a:gd name="T29" fmla="*/ 406 h 421"/>
                  <a:gd name="T30" fmla="*/ 240 w 255"/>
                  <a:gd name="T31" fmla="*/ 346 h 421"/>
                  <a:gd name="T32" fmla="*/ 255 w 255"/>
                  <a:gd name="T33" fmla="*/ 271 h 421"/>
                  <a:gd name="T34" fmla="*/ 255 w 255"/>
                  <a:gd name="T35" fmla="*/ 226 h 421"/>
                  <a:gd name="T36" fmla="*/ 225 w 255"/>
                  <a:gd name="T37" fmla="*/ 181 h 421"/>
                  <a:gd name="T38" fmla="*/ 195 w 255"/>
                  <a:gd name="T39" fmla="*/ 151 h 421"/>
                  <a:gd name="T40" fmla="*/ 165 w 255"/>
                  <a:gd name="T41" fmla="*/ 151 h 421"/>
                  <a:gd name="T42" fmla="*/ 120 w 255"/>
                  <a:gd name="T43" fmla="*/ 151 h 421"/>
                  <a:gd name="T44" fmla="*/ 90 w 255"/>
                  <a:gd name="T45" fmla="*/ 196 h 421"/>
                  <a:gd name="T46" fmla="*/ 105 w 255"/>
                  <a:gd name="T47" fmla="*/ 106 h 421"/>
                  <a:gd name="T48" fmla="*/ 120 w 255"/>
                  <a:gd name="T49" fmla="*/ 76 h 421"/>
                  <a:gd name="T50" fmla="*/ 135 w 255"/>
                  <a:gd name="T51" fmla="*/ 76 h 421"/>
                  <a:gd name="T52" fmla="*/ 150 w 255"/>
                  <a:gd name="T53" fmla="*/ 76 h 421"/>
                  <a:gd name="T54" fmla="*/ 165 w 255"/>
                  <a:gd name="T55" fmla="*/ 121 h 421"/>
                  <a:gd name="T56" fmla="*/ 255 w 255"/>
                  <a:gd name="T57" fmla="*/ 91 h 421"/>
                  <a:gd name="T58" fmla="*/ 90 w 255"/>
                  <a:gd name="T59" fmla="*/ 286 h 421"/>
                  <a:gd name="T60" fmla="*/ 105 w 255"/>
                  <a:gd name="T61" fmla="*/ 241 h 421"/>
                  <a:gd name="T62" fmla="*/ 135 w 255"/>
                  <a:gd name="T63" fmla="*/ 211 h 421"/>
                  <a:gd name="T64" fmla="*/ 165 w 255"/>
                  <a:gd name="T65" fmla="*/ 226 h 421"/>
                  <a:gd name="T66" fmla="*/ 180 w 255"/>
                  <a:gd name="T67" fmla="*/ 286 h 421"/>
                  <a:gd name="T68" fmla="*/ 165 w 255"/>
                  <a:gd name="T69" fmla="*/ 331 h 421"/>
                  <a:gd name="T70" fmla="*/ 135 w 255"/>
                  <a:gd name="T71" fmla="*/ 361 h 421"/>
                  <a:gd name="T72" fmla="*/ 105 w 255"/>
                  <a:gd name="T73" fmla="*/ 331 h 421"/>
                  <a:gd name="T74" fmla="*/ 90 w 255"/>
                  <a:gd name="T75" fmla="*/ 286 h 421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0" t="0" r="r" b="b"/>
                <a:pathLst>
                  <a:path w="255" h="421">
                    <a:moveTo>
                      <a:pt x="255" y="91"/>
                    </a:moveTo>
                    <a:lnTo>
                      <a:pt x="225" y="46"/>
                    </a:lnTo>
                    <a:lnTo>
                      <a:pt x="195" y="16"/>
                    </a:lnTo>
                    <a:lnTo>
                      <a:pt x="135" y="0"/>
                    </a:lnTo>
                    <a:lnTo>
                      <a:pt x="75" y="16"/>
                    </a:lnTo>
                    <a:lnTo>
                      <a:pt x="30" y="61"/>
                    </a:lnTo>
                    <a:lnTo>
                      <a:pt x="0" y="121"/>
                    </a:lnTo>
                    <a:lnTo>
                      <a:pt x="0" y="226"/>
                    </a:lnTo>
                    <a:lnTo>
                      <a:pt x="0" y="286"/>
                    </a:lnTo>
                    <a:lnTo>
                      <a:pt x="15" y="346"/>
                    </a:lnTo>
                    <a:lnTo>
                      <a:pt x="30" y="376"/>
                    </a:lnTo>
                    <a:lnTo>
                      <a:pt x="60" y="406"/>
                    </a:lnTo>
                    <a:lnTo>
                      <a:pt x="90" y="421"/>
                    </a:lnTo>
                    <a:lnTo>
                      <a:pt x="135" y="421"/>
                    </a:lnTo>
                    <a:lnTo>
                      <a:pt x="210" y="406"/>
                    </a:lnTo>
                    <a:lnTo>
                      <a:pt x="240" y="346"/>
                    </a:lnTo>
                    <a:lnTo>
                      <a:pt x="255" y="271"/>
                    </a:lnTo>
                    <a:lnTo>
                      <a:pt x="255" y="226"/>
                    </a:lnTo>
                    <a:lnTo>
                      <a:pt x="225" y="181"/>
                    </a:lnTo>
                    <a:lnTo>
                      <a:pt x="195" y="151"/>
                    </a:lnTo>
                    <a:lnTo>
                      <a:pt x="165" y="151"/>
                    </a:lnTo>
                    <a:lnTo>
                      <a:pt x="120" y="151"/>
                    </a:lnTo>
                    <a:lnTo>
                      <a:pt x="90" y="196"/>
                    </a:lnTo>
                    <a:lnTo>
                      <a:pt x="105" y="106"/>
                    </a:lnTo>
                    <a:lnTo>
                      <a:pt x="120" y="76"/>
                    </a:lnTo>
                    <a:lnTo>
                      <a:pt x="135" y="76"/>
                    </a:lnTo>
                    <a:lnTo>
                      <a:pt x="150" y="76"/>
                    </a:lnTo>
                    <a:lnTo>
                      <a:pt x="165" y="121"/>
                    </a:lnTo>
                    <a:lnTo>
                      <a:pt x="255" y="91"/>
                    </a:lnTo>
                    <a:close/>
                    <a:moveTo>
                      <a:pt x="90" y="286"/>
                    </a:moveTo>
                    <a:lnTo>
                      <a:pt x="105" y="241"/>
                    </a:lnTo>
                    <a:lnTo>
                      <a:pt x="135" y="211"/>
                    </a:lnTo>
                    <a:lnTo>
                      <a:pt x="165" y="226"/>
                    </a:lnTo>
                    <a:lnTo>
                      <a:pt x="180" y="286"/>
                    </a:lnTo>
                    <a:lnTo>
                      <a:pt x="165" y="331"/>
                    </a:lnTo>
                    <a:lnTo>
                      <a:pt x="135" y="361"/>
                    </a:lnTo>
                    <a:lnTo>
                      <a:pt x="105" y="331"/>
                    </a:lnTo>
                    <a:lnTo>
                      <a:pt x="90" y="286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  <xdr:grpSp>
          <xdr:nvGrpSpPr>
            <xdr:cNvPr id="28" name="Group 446"/>
            <xdr:cNvGrpSpPr>
              <a:grpSpLocks noChangeAspect="1"/>
            </xdr:cNvGrpSpPr>
          </xdr:nvGrpSpPr>
          <xdr:grpSpPr bwMode="auto">
            <a:xfrm>
              <a:off x="5205" y="6087"/>
              <a:ext cx="1800" cy="526"/>
              <a:chOff x="5205" y="6087"/>
              <a:chExt cx="1800" cy="526"/>
            </a:xfrm>
          </xdr:grpSpPr>
          <xdr:sp macro="" textlink="">
            <xdr:nvSpPr>
              <xdr:cNvPr id="29" name="Freeform 447"/>
              <xdr:cNvSpPr>
                <a:spLocks noChangeAspect="1"/>
              </xdr:cNvSpPr>
            </xdr:nvSpPr>
            <xdr:spPr bwMode="auto">
              <a:xfrm>
                <a:off x="5400" y="6177"/>
                <a:ext cx="45" cy="76"/>
              </a:xfrm>
              <a:custGeom>
                <a:avLst/>
                <a:gdLst>
                  <a:gd name="T0" fmla="*/ 30 w 45"/>
                  <a:gd name="T1" fmla="*/ 30 h 76"/>
                  <a:gd name="T2" fmla="*/ 0 w 45"/>
                  <a:gd name="T3" fmla="*/ 76 h 76"/>
                  <a:gd name="T4" fmla="*/ 15 w 45"/>
                  <a:gd name="T5" fmla="*/ 60 h 76"/>
                  <a:gd name="T6" fmla="*/ 45 w 45"/>
                  <a:gd name="T7" fmla="*/ 0 h 76"/>
                  <a:gd name="T8" fmla="*/ 30 w 45"/>
                  <a:gd name="T9" fmla="*/ 30 h 7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76">
                    <a:moveTo>
                      <a:pt x="30" y="30"/>
                    </a:moveTo>
                    <a:lnTo>
                      <a:pt x="0" y="76"/>
                    </a:lnTo>
                    <a:lnTo>
                      <a:pt x="15" y="60"/>
                    </a:lnTo>
                    <a:lnTo>
                      <a:pt x="45" y="0"/>
                    </a:lnTo>
                    <a:lnTo>
                      <a:pt x="30" y="30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0" name="Freeform 448"/>
              <xdr:cNvSpPr>
                <a:spLocks noChangeAspect="1"/>
              </xdr:cNvSpPr>
            </xdr:nvSpPr>
            <xdr:spPr bwMode="auto">
              <a:xfrm>
                <a:off x="5370" y="6268"/>
                <a:ext cx="105" cy="195"/>
              </a:xfrm>
              <a:custGeom>
                <a:avLst/>
                <a:gdLst>
                  <a:gd name="T0" fmla="*/ 105 w 105"/>
                  <a:gd name="T1" fmla="*/ 30 h 195"/>
                  <a:gd name="T2" fmla="*/ 0 w 105"/>
                  <a:gd name="T3" fmla="*/ 195 h 195"/>
                  <a:gd name="T4" fmla="*/ 0 w 105"/>
                  <a:gd name="T5" fmla="*/ 165 h 195"/>
                  <a:gd name="T6" fmla="*/ 105 w 105"/>
                  <a:gd name="T7" fmla="*/ 0 h 195"/>
                  <a:gd name="T8" fmla="*/ 105 w 105"/>
                  <a:gd name="T9" fmla="*/ 30 h 19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05" h="195">
                    <a:moveTo>
                      <a:pt x="105" y="30"/>
                    </a:moveTo>
                    <a:lnTo>
                      <a:pt x="0" y="195"/>
                    </a:lnTo>
                    <a:lnTo>
                      <a:pt x="0" y="165"/>
                    </a:lnTo>
                    <a:lnTo>
                      <a:pt x="105" y="0"/>
                    </a:lnTo>
                    <a:lnTo>
                      <a:pt x="105" y="30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1" name="Freeform 449"/>
              <xdr:cNvSpPr>
                <a:spLocks noChangeAspect="1"/>
              </xdr:cNvSpPr>
            </xdr:nvSpPr>
            <xdr:spPr bwMode="auto">
              <a:xfrm>
                <a:off x="5430" y="6177"/>
                <a:ext cx="225" cy="136"/>
              </a:xfrm>
              <a:custGeom>
                <a:avLst/>
                <a:gdLst>
                  <a:gd name="T0" fmla="*/ 210 w 225"/>
                  <a:gd name="T1" fmla="*/ 136 h 136"/>
                  <a:gd name="T2" fmla="*/ 0 w 225"/>
                  <a:gd name="T3" fmla="*/ 30 h 136"/>
                  <a:gd name="T4" fmla="*/ 15 w 225"/>
                  <a:gd name="T5" fmla="*/ 0 h 136"/>
                  <a:gd name="T6" fmla="*/ 225 w 225"/>
                  <a:gd name="T7" fmla="*/ 121 h 136"/>
                  <a:gd name="T8" fmla="*/ 210 w 225"/>
                  <a:gd name="T9" fmla="*/ 136 h 13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225" h="136">
                    <a:moveTo>
                      <a:pt x="210" y="136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225" y="121"/>
                    </a:lnTo>
                    <a:lnTo>
                      <a:pt x="210" y="136"/>
                    </a:lnTo>
                    <a:close/>
                  </a:path>
                </a:pathLst>
              </a:custGeom>
              <a:solidFill>
                <a:srgbClr val="B994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2" name="Freeform 450"/>
              <xdr:cNvSpPr>
                <a:spLocks noChangeAspect="1"/>
              </xdr:cNvSpPr>
            </xdr:nvSpPr>
            <xdr:spPr bwMode="auto">
              <a:xfrm>
                <a:off x="5370" y="6207"/>
                <a:ext cx="270" cy="286"/>
              </a:xfrm>
              <a:custGeom>
                <a:avLst/>
                <a:gdLst>
                  <a:gd name="T0" fmla="*/ 60 w 270"/>
                  <a:gd name="T1" fmla="*/ 0 h 286"/>
                  <a:gd name="T2" fmla="*/ 30 w 270"/>
                  <a:gd name="T3" fmla="*/ 46 h 286"/>
                  <a:gd name="T4" fmla="*/ 105 w 270"/>
                  <a:gd name="T5" fmla="*/ 91 h 286"/>
                  <a:gd name="T6" fmla="*/ 0 w 270"/>
                  <a:gd name="T7" fmla="*/ 256 h 286"/>
                  <a:gd name="T8" fmla="*/ 60 w 270"/>
                  <a:gd name="T9" fmla="*/ 286 h 286"/>
                  <a:gd name="T10" fmla="*/ 165 w 270"/>
                  <a:gd name="T11" fmla="*/ 121 h 286"/>
                  <a:gd name="T12" fmla="*/ 240 w 270"/>
                  <a:gd name="T13" fmla="*/ 166 h 286"/>
                  <a:gd name="T14" fmla="*/ 270 w 270"/>
                  <a:gd name="T15" fmla="*/ 106 h 286"/>
                  <a:gd name="T16" fmla="*/ 60 w 270"/>
                  <a:gd name="T17" fmla="*/ 0 h 28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270" h="286">
                    <a:moveTo>
                      <a:pt x="60" y="0"/>
                    </a:moveTo>
                    <a:lnTo>
                      <a:pt x="30" y="46"/>
                    </a:lnTo>
                    <a:lnTo>
                      <a:pt x="105" y="91"/>
                    </a:lnTo>
                    <a:lnTo>
                      <a:pt x="0" y="256"/>
                    </a:lnTo>
                    <a:lnTo>
                      <a:pt x="60" y="286"/>
                    </a:lnTo>
                    <a:lnTo>
                      <a:pt x="165" y="121"/>
                    </a:lnTo>
                    <a:lnTo>
                      <a:pt x="240" y="166"/>
                    </a:lnTo>
                    <a:lnTo>
                      <a:pt x="270" y="106"/>
                    </a:lnTo>
                    <a:lnTo>
                      <a:pt x="60" y="0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3" name="Freeform 451"/>
              <xdr:cNvSpPr>
                <a:spLocks noChangeAspect="1"/>
              </xdr:cNvSpPr>
            </xdr:nvSpPr>
            <xdr:spPr bwMode="auto">
              <a:xfrm>
                <a:off x="5205" y="6132"/>
                <a:ext cx="195" cy="196"/>
              </a:xfrm>
              <a:custGeom>
                <a:avLst/>
                <a:gdLst>
                  <a:gd name="T0" fmla="*/ 180 w 195"/>
                  <a:gd name="T1" fmla="*/ 15 h 196"/>
                  <a:gd name="T2" fmla="*/ 0 w 195"/>
                  <a:gd name="T3" fmla="*/ 196 h 196"/>
                  <a:gd name="T4" fmla="*/ 15 w 195"/>
                  <a:gd name="T5" fmla="*/ 181 h 196"/>
                  <a:gd name="T6" fmla="*/ 195 w 195"/>
                  <a:gd name="T7" fmla="*/ 0 h 196"/>
                  <a:gd name="T8" fmla="*/ 180 w 195"/>
                  <a:gd name="T9" fmla="*/ 15 h 19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95" h="196">
                    <a:moveTo>
                      <a:pt x="180" y="15"/>
                    </a:moveTo>
                    <a:lnTo>
                      <a:pt x="0" y="196"/>
                    </a:lnTo>
                    <a:lnTo>
                      <a:pt x="15" y="181"/>
                    </a:lnTo>
                    <a:lnTo>
                      <a:pt x="195" y="0"/>
                    </a:lnTo>
                    <a:lnTo>
                      <a:pt x="180" y="15"/>
                    </a:lnTo>
                    <a:close/>
                  </a:path>
                </a:pathLst>
              </a:custGeom>
              <a:solidFill>
                <a:srgbClr val="CBA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4" name="Freeform 452"/>
              <xdr:cNvSpPr>
                <a:spLocks noChangeAspect="1"/>
              </xdr:cNvSpPr>
            </xdr:nvSpPr>
            <xdr:spPr bwMode="auto">
              <a:xfrm>
                <a:off x="5385" y="6132"/>
                <a:ext cx="60" cy="60"/>
              </a:xfrm>
              <a:custGeom>
                <a:avLst/>
                <a:gdLst>
                  <a:gd name="T0" fmla="*/ 60 w 60"/>
                  <a:gd name="T1" fmla="*/ 60 h 60"/>
                  <a:gd name="T2" fmla="*/ 0 w 60"/>
                  <a:gd name="T3" fmla="*/ 15 h 60"/>
                  <a:gd name="T4" fmla="*/ 15 w 60"/>
                  <a:gd name="T5" fmla="*/ 0 h 60"/>
                  <a:gd name="T6" fmla="*/ 60 w 60"/>
                  <a:gd name="T7" fmla="*/ 45 h 60"/>
                  <a:gd name="T8" fmla="*/ 60 w 6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60">
                    <a:moveTo>
                      <a:pt x="60" y="6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60" y="45"/>
                    </a:lnTo>
                    <a:lnTo>
                      <a:pt x="60" y="60"/>
                    </a:lnTo>
                    <a:close/>
                  </a:path>
                </a:pathLst>
              </a:custGeom>
              <a:solidFill>
                <a:srgbClr val="C59D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5" name="Freeform 453"/>
              <xdr:cNvSpPr>
                <a:spLocks noChangeAspect="1"/>
              </xdr:cNvSpPr>
            </xdr:nvSpPr>
            <xdr:spPr bwMode="auto">
              <a:xfrm>
                <a:off x="5205" y="6147"/>
                <a:ext cx="240" cy="241"/>
              </a:xfrm>
              <a:custGeom>
                <a:avLst/>
                <a:gdLst>
                  <a:gd name="T0" fmla="*/ 180 w 240"/>
                  <a:gd name="T1" fmla="*/ 0 h 241"/>
                  <a:gd name="T2" fmla="*/ 0 w 240"/>
                  <a:gd name="T3" fmla="*/ 181 h 241"/>
                  <a:gd name="T4" fmla="*/ 60 w 240"/>
                  <a:gd name="T5" fmla="*/ 241 h 241"/>
                  <a:gd name="T6" fmla="*/ 240 w 240"/>
                  <a:gd name="T7" fmla="*/ 45 h 241"/>
                  <a:gd name="T8" fmla="*/ 180 w 240"/>
                  <a:gd name="T9" fmla="*/ 0 h 24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240" h="241">
                    <a:moveTo>
                      <a:pt x="180" y="0"/>
                    </a:moveTo>
                    <a:lnTo>
                      <a:pt x="0" y="181"/>
                    </a:lnTo>
                    <a:lnTo>
                      <a:pt x="60" y="241"/>
                    </a:lnTo>
                    <a:lnTo>
                      <a:pt x="240" y="45"/>
                    </a:lnTo>
                    <a:lnTo>
                      <a:pt x="180" y="0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6" name="Freeform 454"/>
              <xdr:cNvSpPr>
                <a:spLocks noChangeAspect="1"/>
              </xdr:cNvSpPr>
            </xdr:nvSpPr>
            <xdr:spPr bwMode="auto">
              <a:xfrm>
                <a:off x="5640" y="6448"/>
                <a:ext cx="60" cy="45"/>
              </a:xfrm>
              <a:custGeom>
                <a:avLst/>
                <a:gdLst>
                  <a:gd name="T0" fmla="*/ 60 w 60"/>
                  <a:gd name="T1" fmla="*/ 45 h 45"/>
                  <a:gd name="T2" fmla="*/ 0 w 60"/>
                  <a:gd name="T3" fmla="*/ 30 h 45"/>
                  <a:gd name="T4" fmla="*/ 15 w 60"/>
                  <a:gd name="T5" fmla="*/ 0 h 45"/>
                  <a:gd name="T6" fmla="*/ 60 w 60"/>
                  <a:gd name="T7" fmla="*/ 15 h 45"/>
                  <a:gd name="T8" fmla="*/ 60 w 60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45">
                    <a:moveTo>
                      <a:pt x="60" y="4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60" y="15"/>
                    </a:lnTo>
                    <a:lnTo>
                      <a:pt x="60" y="45"/>
                    </a:lnTo>
                    <a:close/>
                  </a:path>
                </a:pathLst>
              </a:custGeom>
              <a:solidFill>
                <a:srgbClr val="AC8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7" name="Freeform 455"/>
              <xdr:cNvSpPr>
                <a:spLocks noChangeAspect="1"/>
              </xdr:cNvSpPr>
            </xdr:nvSpPr>
            <xdr:spPr bwMode="auto">
              <a:xfrm>
                <a:off x="5760" y="6328"/>
                <a:ext cx="15" cy="285"/>
              </a:xfrm>
              <a:custGeom>
                <a:avLst/>
                <a:gdLst>
                  <a:gd name="T0" fmla="*/ 0 w 15"/>
                  <a:gd name="T1" fmla="*/ 285 h 285"/>
                  <a:gd name="T2" fmla="*/ 0 w 15"/>
                  <a:gd name="T3" fmla="*/ 15 h 285"/>
                  <a:gd name="T4" fmla="*/ 15 w 15"/>
                  <a:gd name="T5" fmla="*/ 0 h 285"/>
                  <a:gd name="T6" fmla="*/ 15 w 15"/>
                  <a:gd name="T7" fmla="*/ 255 h 285"/>
                  <a:gd name="T8" fmla="*/ 0 w 15"/>
                  <a:gd name="T9" fmla="*/ 285 h 28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285">
                    <a:moveTo>
                      <a:pt x="0" y="28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15" y="255"/>
                    </a:lnTo>
                    <a:lnTo>
                      <a:pt x="0" y="285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8" name="Freeform 456"/>
              <xdr:cNvSpPr>
                <a:spLocks noChangeAspect="1"/>
              </xdr:cNvSpPr>
            </xdr:nvSpPr>
            <xdr:spPr bwMode="auto">
              <a:xfrm>
                <a:off x="5685" y="6298"/>
                <a:ext cx="90" cy="45"/>
              </a:xfrm>
              <a:custGeom>
                <a:avLst/>
                <a:gdLst>
                  <a:gd name="T0" fmla="*/ 75 w 90"/>
                  <a:gd name="T1" fmla="*/ 45 h 45"/>
                  <a:gd name="T2" fmla="*/ 0 w 90"/>
                  <a:gd name="T3" fmla="*/ 30 h 45"/>
                  <a:gd name="T4" fmla="*/ 0 w 90"/>
                  <a:gd name="T5" fmla="*/ 0 h 45"/>
                  <a:gd name="T6" fmla="*/ 90 w 90"/>
                  <a:gd name="T7" fmla="*/ 30 h 45"/>
                  <a:gd name="T8" fmla="*/ 75 w 90"/>
                  <a:gd name="T9" fmla="*/ 45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90" h="45">
                    <a:moveTo>
                      <a:pt x="75" y="45"/>
                    </a:moveTo>
                    <a:lnTo>
                      <a:pt x="0" y="30"/>
                    </a:lnTo>
                    <a:lnTo>
                      <a:pt x="0" y="0"/>
                    </a:lnTo>
                    <a:lnTo>
                      <a:pt x="90" y="30"/>
                    </a:lnTo>
                    <a:lnTo>
                      <a:pt x="75" y="45"/>
                    </a:lnTo>
                    <a:close/>
                  </a:path>
                </a:pathLst>
              </a:custGeom>
              <a:solidFill>
                <a:srgbClr val="AC8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39" name="Freeform 457"/>
              <xdr:cNvSpPr>
                <a:spLocks noChangeAspect="1"/>
              </xdr:cNvSpPr>
            </xdr:nvSpPr>
            <xdr:spPr bwMode="auto">
              <a:xfrm>
                <a:off x="5505" y="6298"/>
                <a:ext cx="180" cy="240"/>
              </a:xfrm>
              <a:custGeom>
                <a:avLst/>
                <a:gdLst>
                  <a:gd name="T0" fmla="*/ 180 w 180"/>
                  <a:gd name="T1" fmla="*/ 30 h 240"/>
                  <a:gd name="T2" fmla="*/ 0 w 180"/>
                  <a:gd name="T3" fmla="*/ 240 h 240"/>
                  <a:gd name="T4" fmla="*/ 15 w 180"/>
                  <a:gd name="T5" fmla="*/ 210 h 240"/>
                  <a:gd name="T6" fmla="*/ 180 w 180"/>
                  <a:gd name="T7" fmla="*/ 0 h 240"/>
                  <a:gd name="T8" fmla="*/ 180 w 180"/>
                  <a:gd name="T9" fmla="*/ 30 h 24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80" h="240">
                    <a:moveTo>
                      <a:pt x="180" y="30"/>
                    </a:moveTo>
                    <a:lnTo>
                      <a:pt x="0" y="240"/>
                    </a:lnTo>
                    <a:lnTo>
                      <a:pt x="15" y="210"/>
                    </a:lnTo>
                    <a:lnTo>
                      <a:pt x="180" y="0"/>
                    </a:lnTo>
                    <a:lnTo>
                      <a:pt x="180" y="30"/>
                    </a:lnTo>
                    <a:close/>
                  </a:path>
                </a:pathLst>
              </a:custGeom>
              <a:solidFill>
                <a:srgbClr val="D0A6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0" name="Freeform 458"/>
              <xdr:cNvSpPr>
                <a:spLocks noChangeAspect="1" noEditPoints="1"/>
              </xdr:cNvSpPr>
            </xdr:nvSpPr>
            <xdr:spPr bwMode="auto">
              <a:xfrm>
                <a:off x="5505" y="6328"/>
                <a:ext cx="255" cy="285"/>
              </a:xfrm>
              <a:custGeom>
                <a:avLst/>
                <a:gdLst>
                  <a:gd name="T0" fmla="*/ 180 w 255"/>
                  <a:gd name="T1" fmla="*/ 210 h 285"/>
                  <a:gd name="T2" fmla="*/ 180 w 255"/>
                  <a:gd name="T3" fmla="*/ 255 h 285"/>
                  <a:gd name="T4" fmla="*/ 255 w 255"/>
                  <a:gd name="T5" fmla="*/ 285 h 285"/>
                  <a:gd name="T6" fmla="*/ 255 w 255"/>
                  <a:gd name="T7" fmla="*/ 15 h 285"/>
                  <a:gd name="T8" fmla="*/ 180 w 255"/>
                  <a:gd name="T9" fmla="*/ 0 h 285"/>
                  <a:gd name="T10" fmla="*/ 0 w 255"/>
                  <a:gd name="T11" fmla="*/ 210 h 285"/>
                  <a:gd name="T12" fmla="*/ 75 w 255"/>
                  <a:gd name="T13" fmla="*/ 225 h 285"/>
                  <a:gd name="T14" fmla="*/ 105 w 255"/>
                  <a:gd name="T15" fmla="*/ 195 h 285"/>
                  <a:gd name="T16" fmla="*/ 180 w 255"/>
                  <a:gd name="T17" fmla="*/ 210 h 285"/>
                  <a:gd name="T18" fmla="*/ 195 w 255"/>
                  <a:gd name="T19" fmla="*/ 165 h 285"/>
                  <a:gd name="T20" fmla="*/ 135 w 255"/>
                  <a:gd name="T21" fmla="*/ 150 h 285"/>
                  <a:gd name="T22" fmla="*/ 195 w 255"/>
                  <a:gd name="T23" fmla="*/ 60 h 285"/>
                  <a:gd name="T24" fmla="*/ 195 w 255"/>
                  <a:gd name="T25" fmla="*/ 165 h 285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</a:gdLst>
                <a:ahLst/>
                <a:cxnLst>
                  <a:cxn ang="T26">
                    <a:pos x="T0" y="T1"/>
                  </a:cxn>
                  <a:cxn ang="T27">
                    <a:pos x="T2" y="T3"/>
                  </a:cxn>
                  <a:cxn ang="T28">
                    <a:pos x="T4" y="T5"/>
                  </a:cxn>
                  <a:cxn ang="T29">
                    <a:pos x="T6" y="T7"/>
                  </a:cxn>
                  <a:cxn ang="T30">
                    <a:pos x="T8" y="T9"/>
                  </a:cxn>
                  <a:cxn ang="T31">
                    <a:pos x="T10" y="T11"/>
                  </a:cxn>
                  <a:cxn ang="T32">
                    <a:pos x="T12" y="T13"/>
                  </a:cxn>
                  <a:cxn ang="T33">
                    <a:pos x="T14" y="T15"/>
                  </a:cxn>
                  <a:cxn ang="T34">
                    <a:pos x="T16" y="T17"/>
                  </a:cxn>
                  <a:cxn ang="T35">
                    <a:pos x="T18" y="T19"/>
                  </a:cxn>
                  <a:cxn ang="T36">
                    <a:pos x="T20" y="T21"/>
                  </a:cxn>
                  <a:cxn ang="T37">
                    <a:pos x="T22" y="T23"/>
                  </a:cxn>
                  <a:cxn ang="T38">
                    <a:pos x="T24" y="T25"/>
                  </a:cxn>
                </a:cxnLst>
                <a:rect l="0" t="0" r="r" b="b"/>
                <a:pathLst>
                  <a:path w="255" h="285">
                    <a:moveTo>
                      <a:pt x="180" y="210"/>
                    </a:moveTo>
                    <a:lnTo>
                      <a:pt x="180" y="255"/>
                    </a:lnTo>
                    <a:lnTo>
                      <a:pt x="255" y="285"/>
                    </a:lnTo>
                    <a:lnTo>
                      <a:pt x="255" y="15"/>
                    </a:lnTo>
                    <a:lnTo>
                      <a:pt x="180" y="0"/>
                    </a:lnTo>
                    <a:lnTo>
                      <a:pt x="0" y="210"/>
                    </a:lnTo>
                    <a:lnTo>
                      <a:pt x="75" y="225"/>
                    </a:lnTo>
                    <a:lnTo>
                      <a:pt x="105" y="195"/>
                    </a:lnTo>
                    <a:lnTo>
                      <a:pt x="180" y="210"/>
                    </a:lnTo>
                    <a:close/>
                    <a:moveTo>
                      <a:pt x="195" y="165"/>
                    </a:moveTo>
                    <a:lnTo>
                      <a:pt x="135" y="150"/>
                    </a:lnTo>
                    <a:lnTo>
                      <a:pt x="195" y="60"/>
                    </a:lnTo>
                    <a:lnTo>
                      <a:pt x="195" y="165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1" name="Freeform 459"/>
              <xdr:cNvSpPr>
                <a:spLocks noChangeAspect="1"/>
              </xdr:cNvSpPr>
            </xdr:nvSpPr>
            <xdr:spPr bwMode="auto">
              <a:xfrm>
                <a:off x="5925" y="6418"/>
                <a:ext cx="30" cy="195"/>
              </a:xfrm>
              <a:custGeom>
                <a:avLst/>
                <a:gdLst>
                  <a:gd name="T0" fmla="*/ 0 w 30"/>
                  <a:gd name="T1" fmla="*/ 195 h 195"/>
                  <a:gd name="T2" fmla="*/ 30 w 30"/>
                  <a:gd name="T3" fmla="*/ 15 h 195"/>
                  <a:gd name="T4" fmla="*/ 30 w 30"/>
                  <a:gd name="T5" fmla="*/ 0 h 195"/>
                  <a:gd name="T6" fmla="*/ 15 w 30"/>
                  <a:gd name="T7" fmla="*/ 180 h 195"/>
                  <a:gd name="T8" fmla="*/ 0 w 30"/>
                  <a:gd name="T9" fmla="*/ 195 h 19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195">
                    <a:moveTo>
                      <a:pt x="0" y="195"/>
                    </a:moveTo>
                    <a:lnTo>
                      <a:pt x="30" y="15"/>
                    </a:lnTo>
                    <a:lnTo>
                      <a:pt x="30" y="0"/>
                    </a:lnTo>
                    <a:lnTo>
                      <a:pt x="15" y="180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2" name="Freeform 460"/>
              <xdr:cNvSpPr>
                <a:spLocks noChangeAspect="1"/>
              </xdr:cNvSpPr>
            </xdr:nvSpPr>
            <xdr:spPr bwMode="auto">
              <a:xfrm>
                <a:off x="6030" y="6358"/>
                <a:ext cx="15" cy="75"/>
              </a:xfrm>
              <a:custGeom>
                <a:avLst/>
                <a:gdLst>
                  <a:gd name="T0" fmla="*/ 0 w 15"/>
                  <a:gd name="T1" fmla="*/ 75 h 75"/>
                  <a:gd name="T2" fmla="*/ 15 w 15"/>
                  <a:gd name="T3" fmla="*/ 15 h 75"/>
                  <a:gd name="T4" fmla="*/ 15 w 15"/>
                  <a:gd name="T5" fmla="*/ 0 h 75"/>
                  <a:gd name="T6" fmla="*/ 15 w 15"/>
                  <a:gd name="T7" fmla="*/ 60 h 75"/>
                  <a:gd name="T8" fmla="*/ 0 w 15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75">
                    <a:moveTo>
                      <a:pt x="0" y="75"/>
                    </a:moveTo>
                    <a:lnTo>
                      <a:pt x="15" y="15"/>
                    </a:lnTo>
                    <a:lnTo>
                      <a:pt x="15" y="0"/>
                    </a:lnTo>
                    <a:lnTo>
                      <a:pt x="15" y="60"/>
                    </a:lnTo>
                    <a:lnTo>
                      <a:pt x="0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3" name="Freeform 461"/>
              <xdr:cNvSpPr>
                <a:spLocks noChangeAspect="1"/>
              </xdr:cNvSpPr>
            </xdr:nvSpPr>
            <xdr:spPr bwMode="auto">
              <a:xfrm>
                <a:off x="5805" y="6343"/>
                <a:ext cx="240" cy="30"/>
              </a:xfrm>
              <a:custGeom>
                <a:avLst/>
                <a:gdLst>
                  <a:gd name="T0" fmla="*/ 240 w 240"/>
                  <a:gd name="T1" fmla="*/ 30 h 30"/>
                  <a:gd name="T2" fmla="*/ 0 w 240"/>
                  <a:gd name="T3" fmla="*/ 15 h 30"/>
                  <a:gd name="T4" fmla="*/ 0 w 240"/>
                  <a:gd name="T5" fmla="*/ 0 h 30"/>
                  <a:gd name="T6" fmla="*/ 240 w 240"/>
                  <a:gd name="T7" fmla="*/ 15 h 30"/>
                  <a:gd name="T8" fmla="*/ 240 w 24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240" h="30">
                    <a:moveTo>
                      <a:pt x="240" y="30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240" y="15"/>
                    </a:lnTo>
                    <a:lnTo>
                      <a:pt x="240" y="30"/>
                    </a:lnTo>
                    <a:close/>
                  </a:path>
                </a:pathLst>
              </a:custGeom>
              <a:solidFill>
                <a:srgbClr val="A080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4" name="Freeform 462"/>
              <xdr:cNvSpPr>
                <a:spLocks noChangeAspect="1"/>
              </xdr:cNvSpPr>
            </xdr:nvSpPr>
            <xdr:spPr bwMode="auto">
              <a:xfrm>
                <a:off x="5790" y="6358"/>
                <a:ext cx="255" cy="255"/>
              </a:xfrm>
              <a:custGeom>
                <a:avLst/>
                <a:gdLst>
                  <a:gd name="T0" fmla="*/ 15 w 255"/>
                  <a:gd name="T1" fmla="*/ 0 h 255"/>
                  <a:gd name="T2" fmla="*/ 0 w 255"/>
                  <a:gd name="T3" fmla="*/ 60 h 255"/>
                  <a:gd name="T4" fmla="*/ 75 w 255"/>
                  <a:gd name="T5" fmla="*/ 75 h 255"/>
                  <a:gd name="T6" fmla="*/ 60 w 255"/>
                  <a:gd name="T7" fmla="*/ 255 h 255"/>
                  <a:gd name="T8" fmla="*/ 135 w 255"/>
                  <a:gd name="T9" fmla="*/ 255 h 255"/>
                  <a:gd name="T10" fmla="*/ 165 w 255"/>
                  <a:gd name="T11" fmla="*/ 75 h 255"/>
                  <a:gd name="T12" fmla="*/ 240 w 255"/>
                  <a:gd name="T13" fmla="*/ 75 h 255"/>
                  <a:gd name="T14" fmla="*/ 255 w 255"/>
                  <a:gd name="T15" fmla="*/ 15 h 255"/>
                  <a:gd name="T16" fmla="*/ 15 w 255"/>
                  <a:gd name="T17" fmla="*/ 0 h 255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255" h="255">
                    <a:moveTo>
                      <a:pt x="15" y="0"/>
                    </a:moveTo>
                    <a:lnTo>
                      <a:pt x="0" y="60"/>
                    </a:lnTo>
                    <a:lnTo>
                      <a:pt x="75" y="75"/>
                    </a:lnTo>
                    <a:lnTo>
                      <a:pt x="60" y="255"/>
                    </a:lnTo>
                    <a:lnTo>
                      <a:pt x="135" y="255"/>
                    </a:lnTo>
                    <a:lnTo>
                      <a:pt x="165" y="75"/>
                    </a:lnTo>
                    <a:lnTo>
                      <a:pt x="240" y="75"/>
                    </a:lnTo>
                    <a:lnTo>
                      <a:pt x="255" y="15"/>
                    </a:lnTo>
                    <a:lnTo>
                      <a:pt x="15" y="0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5" name="Freeform 463"/>
              <xdr:cNvSpPr>
                <a:spLocks noChangeAspect="1"/>
              </xdr:cNvSpPr>
            </xdr:nvSpPr>
            <xdr:spPr bwMode="auto">
              <a:xfrm>
                <a:off x="6135" y="6343"/>
                <a:ext cx="15" cy="270"/>
              </a:xfrm>
              <a:custGeom>
                <a:avLst/>
                <a:gdLst>
                  <a:gd name="T0" fmla="*/ 0 w 15"/>
                  <a:gd name="T1" fmla="*/ 270 h 270"/>
                  <a:gd name="T2" fmla="*/ 0 w 15"/>
                  <a:gd name="T3" fmla="*/ 30 h 270"/>
                  <a:gd name="T4" fmla="*/ 0 w 15"/>
                  <a:gd name="T5" fmla="*/ 0 h 270"/>
                  <a:gd name="T6" fmla="*/ 15 w 15"/>
                  <a:gd name="T7" fmla="*/ 255 h 270"/>
                  <a:gd name="T8" fmla="*/ 0 w 15"/>
                  <a:gd name="T9" fmla="*/ 270 h 27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5" h="270">
                    <a:moveTo>
                      <a:pt x="0" y="270"/>
                    </a:moveTo>
                    <a:lnTo>
                      <a:pt x="0" y="30"/>
                    </a:lnTo>
                    <a:lnTo>
                      <a:pt x="0" y="0"/>
                    </a:lnTo>
                    <a:lnTo>
                      <a:pt x="15" y="255"/>
                    </a:lnTo>
                    <a:lnTo>
                      <a:pt x="0" y="270"/>
                    </a:lnTo>
                    <a:close/>
                  </a:path>
                </a:pathLst>
              </a:custGeom>
              <a:solidFill>
                <a:srgbClr val="D7AC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6" name="Freeform 464"/>
              <xdr:cNvSpPr>
                <a:spLocks noChangeAspect="1"/>
              </xdr:cNvSpPr>
            </xdr:nvSpPr>
            <xdr:spPr bwMode="auto">
              <a:xfrm>
                <a:off x="6045" y="6343"/>
                <a:ext cx="90" cy="30"/>
              </a:xfrm>
              <a:custGeom>
                <a:avLst/>
                <a:gdLst>
                  <a:gd name="T0" fmla="*/ 90 w 90"/>
                  <a:gd name="T1" fmla="*/ 30 h 30"/>
                  <a:gd name="T2" fmla="*/ 0 w 90"/>
                  <a:gd name="T3" fmla="*/ 30 h 30"/>
                  <a:gd name="T4" fmla="*/ 15 w 90"/>
                  <a:gd name="T5" fmla="*/ 15 h 30"/>
                  <a:gd name="T6" fmla="*/ 90 w 90"/>
                  <a:gd name="T7" fmla="*/ 0 h 30"/>
                  <a:gd name="T8" fmla="*/ 90 w 9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90" h="30">
                    <a:moveTo>
                      <a:pt x="90" y="30"/>
                    </a:moveTo>
                    <a:lnTo>
                      <a:pt x="0" y="30"/>
                    </a:lnTo>
                    <a:lnTo>
                      <a:pt x="15" y="15"/>
                    </a:lnTo>
                    <a:lnTo>
                      <a:pt x="90" y="0"/>
                    </a:lnTo>
                    <a:lnTo>
                      <a:pt x="90" y="30"/>
                    </a:lnTo>
                    <a:close/>
                  </a:path>
                </a:pathLst>
              </a:custGeom>
              <a:solidFill>
                <a:srgbClr val="9879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7" name="Freeform 465"/>
              <xdr:cNvSpPr>
                <a:spLocks noChangeAspect="1"/>
              </xdr:cNvSpPr>
            </xdr:nvSpPr>
            <xdr:spPr bwMode="auto">
              <a:xfrm>
                <a:off x="6045" y="6373"/>
                <a:ext cx="90" cy="240"/>
              </a:xfrm>
              <a:custGeom>
                <a:avLst/>
                <a:gdLst>
                  <a:gd name="T0" fmla="*/ 0 w 90"/>
                  <a:gd name="T1" fmla="*/ 0 h 240"/>
                  <a:gd name="T2" fmla="*/ 15 w 90"/>
                  <a:gd name="T3" fmla="*/ 240 h 240"/>
                  <a:gd name="T4" fmla="*/ 90 w 90"/>
                  <a:gd name="T5" fmla="*/ 240 h 240"/>
                  <a:gd name="T6" fmla="*/ 90 w 90"/>
                  <a:gd name="T7" fmla="*/ 0 h 240"/>
                  <a:gd name="T8" fmla="*/ 0 w 90"/>
                  <a:gd name="T9" fmla="*/ 0 h 24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90" h="240">
                    <a:moveTo>
                      <a:pt x="0" y="0"/>
                    </a:moveTo>
                    <a:lnTo>
                      <a:pt x="15" y="240"/>
                    </a:lnTo>
                    <a:lnTo>
                      <a:pt x="90" y="240"/>
                    </a:lnTo>
                    <a:lnTo>
                      <a:pt x="9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8" name="Freeform 466"/>
              <xdr:cNvSpPr>
                <a:spLocks noChangeAspect="1"/>
              </xdr:cNvSpPr>
            </xdr:nvSpPr>
            <xdr:spPr bwMode="auto">
              <a:xfrm>
                <a:off x="6255" y="6448"/>
                <a:ext cx="30" cy="150"/>
              </a:xfrm>
              <a:custGeom>
                <a:avLst/>
                <a:gdLst>
                  <a:gd name="T0" fmla="*/ 15 w 30"/>
                  <a:gd name="T1" fmla="*/ 150 h 150"/>
                  <a:gd name="T2" fmla="*/ 0 w 30"/>
                  <a:gd name="T3" fmla="*/ 15 h 150"/>
                  <a:gd name="T4" fmla="*/ 15 w 30"/>
                  <a:gd name="T5" fmla="*/ 0 h 150"/>
                  <a:gd name="T6" fmla="*/ 30 w 30"/>
                  <a:gd name="T7" fmla="*/ 120 h 150"/>
                  <a:gd name="T8" fmla="*/ 15 w 30"/>
                  <a:gd name="T9" fmla="*/ 150 h 15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150">
                    <a:moveTo>
                      <a:pt x="15" y="15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30" y="120"/>
                    </a:lnTo>
                    <a:lnTo>
                      <a:pt x="15" y="150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49" name="Freeform 467"/>
              <xdr:cNvSpPr>
                <a:spLocks noChangeAspect="1"/>
              </xdr:cNvSpPr>
            </xdr:nvSpPr>
            <xdr:spPr bwMode="auto">
              <a:xfrm>
                <a:off x="6225" y="6328"/>
                <a:ext cx="135" cy="135"/>
              </a:xfrm>
              <a:custGeom>
                <a:avLst/>
                <a:gdLst>
                  <a:gd name="T0" fmla="*/ 120 w 135"/>
                  <a:gd name="T1" fmla="*/ 135 h 135"/>
                  <a:gd name="T2" fmla="*/ 0 w 135"/>
                  <a:gd name="T3" fmla="*/ 30 h 135"/>
                  <a:gd name="T4" fmla="*/ 15 w 135"/>
                  <a:gd name="T5" fmla="*/ 0 h 135"/>
                  <a:gd name="T6" fmla="*/ 135 w 135"/>
                  <a:gd name="T7" fmla="*/ 120 h 135"/>
                  <a:gd name="T8" fmla="*/ 120 w 135"/>
                  <a:gd name="T9" fmla="*/ 135 h 13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35" h="135">
                    <a:moveTo>
                      <a:pt x="120" y="13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135" y="120"/>
                    </a:lnTo>
                    <a:lnTo>
                      <a:pt x="120" y="135"/>
                    </a:lnTo>
                    <a:close/>
                  </a:path>
                </a:pathLst>
              </a:custGeom>
              <a:solidFill>
                <a:srgbClr val="C59E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0" name="Freeform 468"/>
              <xdr:cNvSpPr>
                <a:spLocks noChangeAspect="1"/>
              </xdr:cNvSpPr>
            </xdr:nvSpPr>
            <xdr:spPr bwMode="auto">
              <a:xfrm>
                <a:off x="6165" y="6328"/>
                <a:ext cx="75" cy="45"/>
              </a:xfrm>
              <a:custGeom>
                <a:avLst/>
                <a:gdLst>
                  <a:gd name="T0" fmla="*/ 60 w 75"/>
                  <a:gd name="T1" fmla="*/ 30 h 45"/>
                  <a:gd name="T2" fmla="*/ 0 w 75"/>
                  <a:gd name="T3" fmla="*/ 45 h 45"/>
                  <a:gd name="T4" fmla="*/ 0 w 75"/>
                  <a:gd name="T5" fmla="*/ 15 h 45"/>
                  <a:gd name="T6" fmla="*/ 75 w 75"/>
                  <a:gd name="T7" fmla="*/ 0 h 45"/>
                  <a:gd name="T8" fmla="*/ 60 w 75"/>
                  <a:gd name="T9" fmla="*/ 30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45">
                    <a:moveTo>
                      <a:pt x="60" y="30"/>
                    </a:moveTo>
                    <a:lnTo>
                      <a:pt x="0" y="45"/>
                    </a:lnTo>
                    <a:lnTo>
                      <a:pt x="0" y="15"/>
                    </a:lnTo>
                    <a:lnTo>
                      <a:pt x="75" y="0"/>
                    </a:lnTo>
                    <a:lnTo>
                      <a:pt x="60" y="30"/>
                    </a:lnTo>
                    <a:close/>
                  </a:path>
                </a:pathLst>
              </a:custGeom>
              <a:solidFill>
                <a:srgbClr val="A48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1" name="Freeform 469"/>
              <xdr:cNvSpPr>
                <a:spLocks noChangeAspect="1"/>
              </xdr:cNvSpPr>
            </xdr:nvSpPr>
            <xdr:spPr bwMode="auto">
              <a:xfrm>
                <a:off x="6405" y="6298"/>
                <a:ext cx="45" cy="255"/>
              </a:xfrm>
              <a:custGeom>
                <a:avLst/>
                <a:gdLst>
                  <a:gd name="T0" fmla="*/ 45 w 45"/>
                  <a:gd name="T1" fmla="*/ 255 h 255"/>
                  <a:gd name="T2" fmla="*/ 0 w 45"/>
                  <a:gd name="T3" fmla="*/ 15 h 255"/>
                  <a:gd name="T4" fmla="*/ 0 w 45"/>
                  <a:gd name="T5" fmla="*/ 0 h 255"/>
                  <a:gd name="T6" fmla="*/ 45 w 45"/>
                  <a:gd name="T7" fmla="*/ 240 h 255"/>
                  <a:gd name="T8" fmla="*/ 45 w 45"/>
                  <a:gd name="T9" fmla="*/ 255 h 25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255">
                    <a:moveTo>
                      <a:pt x="45" y="255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45" y="240"/>
                    </a:lnTo>
                    <a:lnTo>
                      <a:pt x="45" y="25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2" name="Freeform 470"/>
              <xdr:cNvSpPr>
                <a:spLocks noChangeAspect="1"/>
              </xdr:cNvSpPr>
            </xdr:nvSpPr>
            <xdr:spPr bwMode="auto">
              <a:xfrm>
                <a:off x="6330" y="6298"/>
                <a:ext cx="75" cy="30"/>
              </a:xfrm>
              <a:custGeom>
                <a:avLst/>
                <a:gdLst>
                  <a:gd name="T0" fmla="*/ 75 w 75"/>
                  <a:gd name="T1" fmla="*/ 15 h 30"/>
                  <a:gd name="T2" fmla="*/ 0 w 75"/>
                  <a:gd name="T3" fmla="*/ 30 h 30"/>
                  <a:gd name="T4" fmla="*/ 15 w 75"/>
                  <a:gd name="T5" fmla="*/ 15 h 30"/>
                  <a:gd name="T6" fmla="*/ 75 w 75"/>
                  <a:gd name="T7" fmla="*/ 0 h 30"/>
                  <a:gd name="T8" fmla="*/ 75 w 75"/>
                  <a:gd name="T9" fmla="*/ 15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30">
                    <a:moveTo>
                      <a:pt x="75" y="15"/>
                    </a:moveTo>
                    <a:lnTo>
                      <a:pt x="0" y="30"/>
                    </a:lnTo>
                    <a:lnTo>
                      <a:pt x="15" y="15"/>
                    </a:lnTo>
                    <a:lnTo>
                      <a:pt x="75" y="0"/>
                    </a:lnTo>
                    <a:lnTo>
                      <a:pt x="75" y="15"/>
                    </a:lnTo>
                    <a:close/>
                  </a:path>
                </a:pathLst>
              </a:custGeom>
              <a:solidFill>
                <a:srgbClr val="A483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3" name="Freeform 471"/>
              <xdr:cNvSpPr>
                <a:spLocks noChangeAspect="1"/>
              </xdr:cNvSpPr>
            </xdr:nvSpPr>
            <xdr:spPr bwMode="auto">
              <a:xfrm>
                <a:off x="6165" y="6313"/>
                <a:ext cx="285" cy="300"/>
              </a:xfrm>
              <a:custGeom>
                <a:avLst/>
                <a:gdLst>
                  <a:gd name="T0" fmla="*/ 0 w 285"/>
                  <a:gd name="T1" fmla="*/ 60 h 300"/>
                  <a:gd name="T2" fmla="*/ 30 w 285"/>
                  <a:gd name="T3" fmla="*/ 300 h 300"/>
                  <a:gd name="T4" fmla="*/ 105 w 285"/>
                  <a:gd name="T5" fmla="*/ 285 h 300"/>
                  <a:gd name="T6" fmla="*/ 90 w 285"/>
                  <a:gd name="T7" fmla="*/ 150 h 300"/>
                  <a:gd name="T8" fmla="*/ 210 w 285"/>
                  <a:gd name="T9" fmla="*/ 255 h 300"/>
                  <a:gd name="T10" fmla="*/ 285 w 285"/>
                  <a:gd name="T11" fmla="*/ 240 h 300"/>
                  <a:gd name="T12" fmla="*/ 240 w 285"/>
                  <a:gd name="T13" fmla="*/ 0 h 300"/>
                  <a:gd name="T14" fmla="*/ 165 w 285"/>
                  <a:gd name="T15" fmla="*/ 15 h 300"/>
                  <a:gd name="T16" fmla="*/ 180 w 285"/>
                  <a:gd name="T17" fmla="*/ 150 h 300"/>
                  <a:gd name="T18" fmla="*/ 60 w 285"/>
                  <a:gd name="T19" fmla="*/ 45 h 300"/>
                  <a:gd name="T20" fmla="*/ 0 w 285"/>
                  <a:gd name="T21" fmla="*/ 60 h 300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</a:gdLst>
                <a:ahLst/>
                <a:cxnLst>
                  <a:cxn ang="T22">
                    <a:pos x="T0" y="T1"/>
                  </a:cxn>
                  <a:cxn ang="T23">
                    <a:pos x="T2" y="T3"/>
                  </a:cxn>
                  <a:cxn ang="T24">
                    <a:pos x="T4" y="T5"/>
                  </a:cxn>
                  <a:cxn ang="T25">
                    <a:pos x="T6" y="T7"/>
                  </a:cxn>
                  <a:cxn ang="T26">
                    <a:pos x="T8" y="T9"/>
                  </a:cxn>
                  <a:cxn ang="T27">
                    <a:pos x="T10" y="T11"/>
                  </a:cxn>
                  <a:cxn ang="T28">
                    <a:pos x="T12" y="T13"/>
                  </a:cxn>
                  <a:cxn ang="T29">
                    <a:pos x="T14" y="T15"/>
                  </a:cxn>
                  <a:cxn ang="T30">
                    <a:pos x="T16" y="T17"/>
                  </a:cxn>
                  <a:cxn ang="T31">
                    <a:pos x="T18" y="T19"/>
                  </a:cxn>
                  <a:cxn ang="T32">
                    <a:pos x="T20" y="T21"/>
                  </a:cxn>
                </a:cxnLst>
                <a:rect l="0" t="0" r="r" b="b"/>
                <a:pathLst>
                  <a:path w="285" h="300">
                    <a:moveTo>
                      <a:pt x="0" y="60"/>
                    </a:moveTo>
                    <a:lnTo>
                      <a:pt x="30" y="300"/>
                    </a:lnTo>
                    <a:lnTo>
                      <a:pt x="105" y="285"/>
                    </a:lnTo>
                    <a:lnTo>
                      <a:pt x="90" y="150"/>
                    </a:lnTo>
                    <a:lnTo>
                      <a:pt x="210" y="255"/>
                    </a:lnTo>
                    <a:lnTo>
                      <a:pt x="285" y="240"/>
                    </a:lnTo>
                    <a:lnTo>
                      <a:pt x="240" y="0"/>
                    </a:lnTo>
                    <a:lnTo>
                      <a:pt x="165" y="15"/>
                    </a:lnTo>
                    <a:lnTo>
                      <a:pt x="180" y="150"/>
                    </a:lnTo>
                    <a:lnTo>
                      <a:pt x="60" y="45"/>
                    </a:lnTo>
                    <a:lnTo>
                      <a:pt x="0" y="60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4" name="Freeform 472"/>
              <xdr:cNvSpPr>
                <a:spLocks noChangeAspect="1"/>
              </xdr:cNvSpPr>
            </xdr:nvSpPr>
            <xdr:spPr bwMode="auto">
              <a:xfrm>
                <a:off x="6630" y="6373"/>
                <a:ext cx="30" cy="45"/>
              </a:xfrm>
              <a:custGeom>
                <a:avLst/>
                <a:gdLst>
                  <a:gd name="T0" fmla="*/ 15 w 30"/>
                  <a:gd name="T1" fmla="*/ 30 h 45"/>
                  <a:gd name="T2" fmla="*/ 0 w 30"/>
                  <a:gd name="T3" fmla="*/ 45 h 45"/>
                  <a:gd name="T4" fmla="*/ 15 w 30"/>
                  <a:gd name="T5" fmla="*/ 30 h 45"/>
                  <a:gd name="T6" fmla="*/ 30 w 30"/>
                  <a:gd name="T7" fmla="*/ 0 h 45"/>
                  <a:gd name="T8" fmla="*/ 15 w 30"/>
                  <a:gd name="T9" fmla="*/ 30 h 4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45">
                    <a:moveTo>
                      <a:pt x="15" y="30"/>
                    </a:moveTo>
                    <a:lnTo>
                      <a:pt x="0" y="45"/>
                    </a:lnTo>
                    <a:lnTo>
                      <a:pt x="15" y="30"/>
                    </a:lnTo>
                    <a:lnTo>
                      <a:pt x="30" y="0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5" name="Freeform 473"/>
              <xdr:cNvSpPr>
                <a:spLocks noChangeAspect="1"/>
              </xdr:cNvSpPr>
            </xdr:nvSpPr>
            <xdr:spPr bwMode="auto">
              <a:xfrm>
                <a:off x="6615" y="6403"/>
                <a:ext cx="30" cy="30"/>
              </a:xfrm>
              <a:custGeom>
                <a:avLst/>
                <a:gdLst>
                  <a:gd name="T0" fmla="*/ 15 w 30"/>
                  <a:gd name="T1" fmla="*/ 15 h 30"/>
                  <a:gd name="T2" fmla="*/ 0 w 30"/>
                  <a:gd name="T3" fmla="*/ 30 h 30"/>
                  <a:gd name="T4" fmla="*/ 0 w 30"/>
                  <a:gd name="T5" fmla="*/ 15 h 30"/>
                  <a:gd name="T6" fmla="*/ 30 w 30"/>
                  <a:gd name="T7" fmla="*/ 0 h 30"/>
                  <a:gd name="T8" fmla="*/ 15 w 30"/>
                  <a:gd name="T9" fmla="*/ 15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30">
                    <a:moveTo>
                      <a:pt x="15" y="15"/>
                    </a:moveTo>
                    <a:lnTo>
                      <a:pt x="0" y="30"/>
                    </a:lnTo>
                    <a:lnTo>
                      <a:pt x="0" y="15"/>
                    </a:lnTo>
                    <a:lnTo>
                      <a:pt x="30" y="0"/>
                    </a:lnTo>
                    <a:lnTo>
                      <a:pt x="15" y="15"/>
                    </a:lnTo>
                    <a:close/>
                  </a:path>
                </a:pathLst>
              </a:custGeom>
              <a:solidFill>
                <a:srgbClr val="BF9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6" name="Rectangle 474"/>
              <xdr:cNvSpPr>
                <a:spLocks noChangeAspect="1" noChangeArrowheads="1"/>
              </xdr:cNvSpPr>
            </xdr:nvSpPr>
            <xdr:spPr bwMode="auto">
              <a:xfrm>
                <a:off x="6570" y="6418"/>
                <a:ext cx="45" cy="15"/>
              </a:xfrm>
              <a:prstGeom prst="rect">
                <a:avLst/>
              </a:prstGeom>
              <a:solidFill>
                <a:srgbClr val="997A00"/>
              </a:soli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7" name="Freeform 475"/>
              <xdr:cNvSpPr>
                <a:spLocks noChangeAspect="1"/>
              </xdr:cNvSpPr>
            </xdr:nvSpPr>
            <xdr:spPr bwMode="auto">
              <a:xfrm>
                <a:off x="6525" y="6373"/>
                <a:ext cx="45" cy="60"/>
              </a:xfrm>
              <a:custGeom>
                <a:avLst/>
                <a:gdLst>
                  <a:gd name="T0" fmla="*/ 45 w 45"/>
                  <a:gd name="T1" fmla="*/ 60 h 60"/>
                  <a:gd name="T2" fmla="*/ 0 w 45"/>
                  <a:gd name="T3" fmla="*/ 15 h 60"/>
                  <a:gd name="T4" fmla="*/ 15 w 45"/>
                  <a:gd name="T5" fmla="*/ 0 h 60"/>
                  <a:gd name="T6" fmla="*/ 45 w 45"/>
                  <a:gd name="T7" fmla="*/ 45 h 60"/>
                  <a:gd name="T8" fmla="*/ 45 w 45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0">
                    <a:moveTo>
                      <a:pt x="45" y="60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45" y="45"/>
                    </a:lnTo>
                    <a:lnTo>
                      <a:pt x="45" y="60"/>
                    </a:lnTo>
                    <a:close/>
                  </a:path>
                </a:pathLst>
              </a:custGeom>
              <a:solidFill>
                <a:srgbClr val="C9A1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8" name="Freeform 476"/>
              <xdr:cNvSpPr>
                <a:spLocks noChangeAspect="1"/>
              </xdr:cNvSpPr>
            </xdr:nvSpPr>
            <xdr:spPr bwMode="auto">
              <a:xfrm>
                <a:off x="6510" y="6313"/>
                <a:ext cx="30" cy="75"/>
              </a:xfrm>
              <a:custGeom>
                <a:avLst/>
                <a:gdLst>
                  <a:gd name="T0" fmla="*/ 15 w 30"/>
                  <a:gd name="T1" fmla="*/ 75 h 75"/>
                  <a:gd name="T2" fmla="*/ 0 w 30"/>
                  <a:gd name="T3" fmla="*/ 30 h 75"/>
                  <a:gd name="T4" fmla="*/ 15 w 30"/>
                  <a:gd name="T5" fmla="*/ 0 h 75"/>
                  <a:gd name="T6" fmla="*/ 30 w 30"/>
                  <a:gd name="T7" fmla="*/ 60 h 75"/>
                  <a:gd name="T8" fmla="*/ 15 w 30"/>
                  <a:gd name="T9" fmla="*/ 7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75">
                    <a:moveTo>
                      <a:pt x="15" y="75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30" y="60"/>
                    </a:lnTo>
                    <a:lnTo>
                      <a:pt x="15" y="75"/>
                    </a:lnTo>
                    <a:close/>
                  </a:path>
                </a:pathLst>
              </a:custGeom>
              <a:solidFill>
                <a:srgbClr val="D6AB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59" name="Freeform 477"/>
              <xdr:cNvSpPr>
                <a:spLocks noChangeAspect="1"/>
              </xdr:cNvSpPr>
            </xdr:nvSpPr>
            <xdr:spPr bwMode="auto">
              <a:xfrm>
                <a:off x="6690" y="6283"/>
                <a:ext cx="45" cy="105"/>
              </a:xfrm>
              <a:custGeom>
                <a:avLst/>
                <a:gdLst>
                  <a:gd name="T0" fmla="*/ 45 w 45"/>
                  <a:gd name="T1" fmla="*/ 105 h 105"/>
                  <a:gd name="T2" fmla="*/ 0 w 45"/>
                  <a:gd name="T3" fmla="*/ 15 h 105"/>
                  <a:gd name="T4" fmla="*/ 0 w 45"/>
                  <a:gd name="T5" fmla="*/ 0 h 105"/>
                  <a:gd name="T6" fmla="*/ 45 w 45"/>
                  <a:gd name="T7" fmla="*/ 90 h 105"/>
                  <a:gd name="T8" fmla="*/ 45 w 45"/>
                  <a:gd name="T9" fmla="*/ 105 h 10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105">
                    <a:moveTo>
                      <a:pt x="45" y="105"/>
                    </a:moveTo>
                    <a:lnTo>
                      <a:pt x="0" y="15"/>
                    </a:lnTo>
                    <a:lnTo>
                      <a:pt x="0" y="0"/>
                    </a:lnTo>
                    <a:lnTo>
                      <a:pt x="45" y="90"/>
                    </a:lnTo>
                    <a:lnTo>
                      <a:pt x="45" y="105"/>
                    </a:lnTo>
                    <a:close/>
                  </a:path>
                </a:pathLst>
              </a:custGeom>
              <a:solidFill>
                <a:srgbClr val="D2A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0" name="Freeform 478"/>
              <xdr:cNvSpPr>
                <a:spLocks noChangeAspect="1"/>
              </xdr:cNvSpPr>
            </xdr:nvSpPr>
            <xdr:spPr bwMode="auto">
              <a:xfrm>
                <a:off x="6570" y="6283"/>
                <a:ext cx="120" cy="75"/>
              </a:xfrm>
              <a:custGeom>
                <a:avLst/>
                <a:gdLst>
                  <a:gd name="T0" fmla="*/ 120 w 120"/>
                  <a:gd name="T1" fmla="*/ 15 h 75"/>
                  <a:gd name="T2" fmla="*/ 0 w 120"/>
                  <a:gd name="T3" fmla="*/ 75 h 75"/>
                  <a:gd name="T4" fmla="*/ 15 w 120"/>
                  <a:gd name="T5" fmla="*/ 45 h 75"/>
                  <a:gd name="T6" fmla="*/ 120 w 120"/>
                  <a:gd name="T7" fmla="*/ 0 h 75"/>
                  <a:gd name="T8" fmla="*/ 120 w 120"/>
                  <a:gd name="T9" fmla="*/ 1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120" h="75">
                    <a:moveTo>
                      <a:pt x="120" y="15"/>
                    </a:moveTo>
                    <a:lnTo>
                      <a:pt x="0" y="75"/>
                    </a:lnTo>
                    <a:lnTo>
                      <a:pt x="15" y="45"/>
                    </a:lnTo>
                    <a:lnTo>
                      <a:pt x="120" y="0"/>
                    </a:lnTo>
                    <a:lnTo>
                      <a:pt x="120" y="15"/>
                    </a:lnTo>
                    <a:close/>
                  </a:path>
                </a:pathLst>
              </a:custGeom>
              <a:solidFill>
                <a:srgbClr val="B590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1" name="Freeform 479"/>
              <xdr:cNvSpPr>
                <a:spLocks noChangeAspect="1"/>
              </xdr:cNvSpPr>
            </xdr:nvSpPr>
            <xdr:spPr bwMode="auto">
              <a:xfrm>
                <a:off x="6630" y="6222"/>
                <a:ext cx="45" cy="46"/>
              </a:xfrm>
              <a:custGeom>
                <a:avLst/>
                <a:gdLst>
                  <a:gd name="T0" fmla="*/ 30 w 45"/>
                  <a:gd name="T1" fmla="*/ 46 h 46"/>
                  <a:gd name="T2" fmla="*/ 0 w 45"/>
                  <a:gd name="T3" fmla="*/ 15 h 46"/>
                  <a:gd name="T4" fmla="*/ 15 w 45"/>
                  <a:gd name="T5" fmla="*/ 0 h 46"/>
                  <a:gd name="T6" fmla="*/ 45 w 45"/>
                  <a:gd name="T7" fmla="*/ 15 h 46"/>
                  <a:gd name="T8" fmla="*/ 30 w 45"/>
                  <a:gd name="T9" fmla="*/ 46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46">
                    <a:moveTo>
                      <a:pt x="30" y="46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45" y="15"/>
                    </a:lnTo>
                    <a:lnTo>
                      <a:pt x="30" y="46"/>
                    </a:lnTo>
                    <a:close/>
                  </a:path>
                </a:pathLst>
              </a:custGeom>
              <a:solidFill>
                <a:srgbClr val="C09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2" name="Freeform 480"/>
              <xdr:cNvSpPr>
                <a:spLocks noChangeAspect="1"/>
              </xdr:cNvSpPr>
            </xdr:nvSpPr>
            <xdr:spPr bwMode="auto">
              <a:xfrm>
                <a:off x="6585" y="6207"/>
                <a:ext cx="60" cy="30"/>
              </a:xfrm>
              <a:custGeom>
                <a:avLst/>
                <a:gdLst>
                  <a:gd name="T0" fmla="*/ 45 w 60"/>
                  <a:gd name="T1" fmla="*/ 30 h 30"/>
                  <a:gd name="T2" fmla="*/ 0 w 60"/>
                  <a:gd name="T3" fmla="*/ 30 h 30"/>
                  <a:gd name="T4" fmla="*/ 15 w 60"/>
                  <a:gd name="T5" fmla="*/ 0 h 30"/>
                  <a:gd name="T6" fmla="*/ 60 w 60"/>
                  <a:gd name="T7" fmla="*/ 15 h 30"/>
                  <a:gd name="T8" fmla="*/ 45 w 60"/>
                  <a:gd name="T9" fmla="*/ 30 h 3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60" h="30">
                    <a:moveTo>
                      <a:pt x="45" y="30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60" y="15"/>
                    </a:lnTo>
                    <a:lnTo>
                      <a:pt x="45" y="30"/>
                    </a:lnTo>
                    <a:close/>
                  </a:path>
                </a:pathLst>
              </a:custGeom>
              <a:solidFill>
                <a:srgbClr val="A38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3" name="Freeform 481"/>
              <xdr:cNvSpPr>
                <a:spLocks noChangeAspect="1"/>
              </xdr:cNvSpPr>
            </xdr:nvSpPr>
            <xdr:spPr bwMode="auto">
              <a:xfrm>
                <a:off x="6525" y="6207"/>
                <a:ext cx="75" cy="46"/>
              </a:xfrm>
              <a:custGeom>
                <a:avLst/>
                <a:gdLst>
                  <a:gd name="T0" fmla="*/ 60 w 75"/>
                  <a:gd name="T1" fmla="*/ 30 h 46"/>
                  <a:gd name="T2" fmla="*/ 0 w 75"/>
                  <a:gd name="T3" fmla="*/ 46 h 46"/>
                  <a:gd name="T4" fmla="*/ 15 w 75"/>
                  <a:gd name="T5" fmla="*/ 30 h 46"/>
                  <a:gd name="T6" fmla="*/ 75 w 75"/>
                  <a:gd name="T7" fmla="*/ 0 h 46"/>
                  <a:gd name="T8" fmla="*/ 60 w 75"/>
                  <a:gd name="T9" fmla="*/ 30 h 4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46">
                    <a:moveTo>
                      <a:pt x="60" y="30"/>
                    </a:moveTo>
                    <a:lnTo>
                      <a:pt x="0" y="46"/>
                    </a:lnTo>
                    <a:lnTo>
                      <a:pt x="15" y="30"/>
                    </a:lnTo>
                    <a:lnTo>
                      <a:pt x="75" y="0"/>
                    </a:lnTo>
                    <a:lnTo>
                      <a:pt x="60" y="30"/>
                    </a:lnTo>
                    <a:close/>
                  </a:path>
                </a:pathLst>
              </a:custGeom>
              <a:solidFill>
                <a:srgbClr val="AC8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4" name="Freeform 482"/>
              <xdr:cNvSpPr>
                <a:spLocks noChangeAspect="1"/>
              </xdr:cNvSpPr>
            </xdr:nvSpPr>
            <xdr:spPr bwMode="auto">
              <a:xfrm>
                <a:off x="6465" y="6237"/>
                <a:ext cx="75" cy="61"/>
              </a:xfrm>
              <a:custGeom>
                <a:avLst/>
                <a:gdLst>
                  <a:gd name="T0" fmla="*/ 60 w 75"/>
                  <a:gd name="T1" fmla="*/ 16 h 61"/>
                  <a:gd name="T2" fmla="*/ 0 w 75"/>
                  <a:gd name="T3" fmla="*/ 61 h 61"/>
                  <a:gd name="T4" fmla="*/ 15 w 75"/>
                  <a:gd name="T5" fmla="*/ 31 h 61"/>
                  <a:gd name="T6" fmla="*/ 75 w 75"/>
                  <a:gd name="T7" fmla="*/ 0 h 61"/>
                  <a:gd name="T8" fmla="*/ 60 w 75"/>
                  <a:gd name="T9" fmla="*/ 16 h 6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61">
                    <a:moveTo>
                      <a:pt x="60" y="16"/>
                    </a:moveTo>
                    <a:lnTo>
                      <a:pt x="0" y="61"/>
                    </a:lnTo>
                    <a:lnTo>
                      <a:pt x="15" y="31"/>
                    </a:lnTo>
                    <a:lnTo>
                      <a:pt x="75" y="0"/>
                    </a:lnTo>
                    <a:lnTo>
                      <a:pt x="60" y="16"/>
                    </a:lnTo>
                    <a:close/>
                  </a:path>
                </a:pathLst>
              </a:custGeom>
              <a:solidFill>
                <a:srgbClr val="C09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5" name="Freeform 483"/>
              <xdr:cNvSpPr>
                <a:spLocks noChangeAspect="1"/>
              </xdr:cNvSpPr>
            </xdr:nvSpPr>
            <xdr:spPr bwMode="auto">
              <a:xfrm>
                <a:off x="6450" y="6268"/>
                <a:ext cx="30" cy="60"/>
              </a:xfrm>
              <a:custGeom>
                <a:avLst/>
                <a:gdLst>
                  <a:gd name="T0" fmla="*/ 15 w 30"/>
                  <a:gd name="T1" fmla="*/ 30 h 60"/>
                  <a:gd name="T2" fmla="*/ 0 w 30"/>
                  <a:gd name="T3" fmla="*/ 60 h 60"/>
                  <a:gd name="T4" fmla="*/ 15 w 30"/>
                  <a:gd name="T5" fmla="*/ 30 h 60"/>
                  <a:gd name="T6" fmla="*/ 30 w 30"/>
                  <a:gd name="T7" fmla="*/ 0 h 60"/>
                  <a:gd name="T8" fmla="*/ 15 w 30"/>
                  <a:gd name="T9" fmla="*/ 3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15" y="30"/>
                    </a:moveTo>
                    <a:lnTo>
                      <a:pt x="0" y="60"/>
                    </a:lnTo>
                    <a:lnTo>
                      <a:pt x="15" y="30"/>
                    </a:lnTo>
                    <a:lnTo>
                      <a:pt x="30" y="0"/>
                    </a:lnTo>
                    <a:lnTo>
                      <a:pt x="15" y="30"/>
                    </a:lnTo>
                    <a:close/>
                  </a:path>
                </a:pathLst>
              </a:custGeom>
              <a:solidFill>
                <a:srgbClr val="C09A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6" name="Freeform 484"/>
              <xdr:cNvSpPr>
                <a:spLocks noChangeAspect="1"/>
              </xdr:cNvSpPr>
            </xdr:nvSpPr>
            <xdr:spPr bwMode="auto">
              <a:xfrm>
                <a:off x="6435" y="6237"/>
                <a:ext cx="300" cy="271"/>
              </a:xfrm>
              <a:custGeom>
                <a:avLst/>
                <a:gdLst>
                  <a:gd name="T0" fmla="*/ 165 w 300"/>
                  <a:gd name="T1" fmla="*/ 166 h 271"/>
                  <a:gd name="T2" fmla="*/ 210 w 300"/>
                  <a:gd name="T3" fmla="*/ 136 h 271"/>
                  <a:gd name="T4" fmla="*/ 210 w 300"/>
                  <a:gd name="T5" fmla="*/ 166 h 271"/>
                  <a:gd name="T6" fmla="*/ 195 w 300"/>
                  <a:gd name="T7" fmla="*/ 181 h 271"/>
                  <a:gd name="T8" fmla="*/ 180 w 300"/>
                  <a:gd name="T9" fmla="*/ 196 h 271"/>
                  <a:gd name="T10" fmla="*/ 135 w 300"/>
                  <a:gd name="T11" fmla="*/ 196 h 271"/>
                  <a:gd name="T12" fmla="*/ 90 w 300"/>
                  <a:gd name="T13" fmla="*/ 151 h 271"/>
                  <a:gd name="T14" fmla="*/ 75 w 300"/>
                  <a:gd name="T15" fmla="*/ 106 h 271"/>
                  <a:gd name="T16" fmla="*/ 105 w 300"/>
                  <a:gd name="T17" fmla="*/ 61 h 271"/>
                  <a:gd name="T18" fmla="*/ 135 w 300"/>
                  <a:gd name="T19" fmla="*/ 61 h 271"/>
                  <a:gd name="T20" fmla="*/ 165 w 300"/>
                  <a:gd name="T21" fmla="*/ 76 h 271"/>
                  <a:gd name="T22" fmla="*/ 225 w 300"/>
                  <a:gd name="T23" fmla="*/ 31 h 271"/>
                  <a:gd name="T24" fmla="*/ 195 w 300"/>
                  <a:gd name="T25" fmla="*/ 0 h 271"/>
                  <a:gd name="T26" fmla="*/ 150 w 300"/>
                  <a:gd name="T27" fmla="*/ 0 h 271"/>
                  <a:gd name="T28" fmla="*/ 90 w 300"/>
                  <a:gd name="T29" fmla="*/ 16 h 271"/>
                  <a:gd name="T30" fmla="*/ 30 w 300"/>
                  <a:gd name="T31" fmla="*/ 61 h 271"/>
                  <a:gd name="T32" fmla="*/ 15 w 300"/>
                  <a:gd name="T33" fmla="*/ 91 h 271"/>
                  <a:gd name="T34" fmla="*/ 0 w 300"/>
                  <a:gd name="T35" fmla="*/ 121 h 271"/>
                  <a:gd name="T36" fmla="*/ 15 w 300"/>
                  <a:gd name="T37" fmla="*/ 196 h 271"/>
                  <a:gd name="T38" fmla="*/ 60 w 300"/>
                  <a:gd name="T39" fmla="*/ 241 h 271"/>
                  <a:gd name="T40" fmla="*/ 120 w 300"/>
                  <a:gd name="T41" fmla="*/ 271 h 271"/>
                  <a:gd name="T42" fmla="*/ 195 w 300"/>
                  <a:gd name="T43" fmla="*/ 241 h 271"/>
                  <a:gd name="T44" fmla="*/ 255 w 300"/>
                  <a:gd name="T45" fmla="*/ 211 h 271"/>
                  <a:gd name="T46" fmla="*/ 300 w 300"/>
                  <a:gd name="T47" fmla="*/ 151 h 271"/>
                  <a:gd name="T48" fmla="*/ 255 w 300"/>
                  <a:gd name="T49" fmla="*/ 61 h 271"/>
                  <a:gd name="T50" fmla="*/ 135 w 300"/>
                  <a:gd name="T51" fmla="*/ 121 h 271"/>
                  <a:gd name="T52" fmla="*/ 165 w 300"/>
                  <a:gd name="T53" fmla="*/ 166 h 271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0" t="0" r="r" b="b"/>
                <a:pathLst>
                  <a:path w="300" h="271">
                    <a:moveTo>
                      <a:pt x="165" y="166"/>
                    </a:moveTo>
                    <a:lnTo>
                      <a:pt x="210" y="136"/>
                    </a:lnTo>
                    <a:lnTo>
                      <a:pt x="210" y="166"/>
                    </a:lnTo>
                    <a:lnTo>
                      <a:pt x="195" y="181"/>
                    </a:lnTo>
                    <a:lnTo>
                      <a:pt x="180" y="196"/>
                    </a:lnTo>
                    <a:lnTo>
                      <a:pt x="135" y="196"/>
                    </a:lnTo>
                    <a:lnTo>
                      <a:pt x="90" y="151"/>
                    </a:lnTo>
                    <a:lnTo>
                      <a:pt x="75" y="106"/>
                    </a:lnTo>
                    <a:lnTo>
                      <a:pt x="105" y="61"/>
                    </a:lnTo>
                    <a:lnTo>
                      <a:pt x="135" y="61"/>
                    </a:lnTo>
                    <a:lnTo>
                      <a:pt x="165" y="76"/>
                    </a:lnTo>
                    <a:lnTo>
                      <a:pt x="225" y="31"/>
                    </a:lnTo>
                    <a:lnTo>
                      <a:pt x="195" y="0"/>
                    </a:lnTo>
                    <a:lnTo>
                      <a:pt x="150" y="0"/>
                    </a:lnTo>
                    <a:lnTo>
                      <a:pt x="90" y="16"/>
                    </a:lnTo>
                    <a:lnTo>
                      <a:pt x="30" y="61"/>
                    </a:lnTo>
                    <a:lnTo>
                      <a:pt x="15" y="91"/>
                    </a:lnTo>
                    <a:lnTo>
                      <a:pt x="0" y="121"/>
                    </a:lnTo>
                    <a:lnTo>
                      <a:pt x="15" y="196"/>
                    </a:lnTo>
                    <a:lnTo>
                      <a:pt x="60" y="241"/>
                    </a:lnTo>
                    <a:lnTo>
                      <a:pt x="120" y="271"/>
                    </a:lnTo>
                    <a:lnTo>
                      <a:pt x="195" y="241"/>
                    </a:lnTo>
                    <a:lnTo>
                      <a:pt x="255" y="211"/>
                    </a:lnTo>
                    <a:lnTo>
                      <a:pt x="300" y="151"/>
                    </a:lnTo>
                    <a:lnTo>
                      <a:pt x="255" y="61"/>
                    </a:lnTo>
                    <a:lnTo>
                      <a:pt x="135" y="121"/>
                    </a:lnTo>
                    <a:lnTo>
                      <a:pt x="165" y="166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7" name="Freeform 485"/>
              <xdr:cNvSpPr>
                <a:spLocks noChangeAspect="1"/>
              </xdr:cNvSpPr>
            </xdr:nvSpPr>
            <xdr:spPr bwMode="auto">
              <a:xfrm>
                <a:off x="6825" y="6283"/>
                <a:ext cx="30" cy="60"/>
              </a:xfrm>
              <a:custGeom>
                <a:avLst/>
                <a:gdLst>
                  <a:gd name="T0" fmla="*/ 15 w 30"/>
                  <a:gd name="T1" fmla="*/ 60 h 60"/>
                  <a:gd name="T2" fmla="*/ 0 w 30"/>
                  <a:gd name="T3" fmla="*/ 30 h 60"/>
                  <a:gd name="T4" fmla="*/ 15 w 30"/>
                  <a:gd name="T5" fmla="*/ 0 h 60"/>
                  <a:gd name="T6" fmla="*/ 30 w 30"/>
                  <a:gd name="T7" fmla="*/ 45 h 60"/>
                  <a:gd name="T8" fmla="*/ 15 w 30"/>
                  <a:gd name="T9" fmla="*/ 60 h 60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30" h="60">
                    <a:moveTo>
                      <a:pt x="15" y="60"/>
                    </a:moveTo>
                    <a:lnTo>
                      <a:pt x="0" y="30"/>
                    </a:lnTo>
                    <a:lnTo>
                      <a:pt x="15" y="0"/>
                    </a:lnTo>
                    <a:lnTo>
                      <a:pt x="30" y="45"/>
                    </a:lnTo>
                    <a:lnTo>
                      <a:pt x="15" y="60"/>
                    </a:lnTo>
                    <a:close/>
                  </a:path>
                </a:pathLst>
              </a:custGeom>
              <a:solidFill>
                <a:srgbClr val="D2A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8" name="Freeform 486"/>
              <xdr:cNvSpPr>
                <a:spLocks noChangeAspect="1"/>
              </xdr:cNvSpPr>
            </xdr:nvSpPr>
            <xdr:spPr bwMode="auto">
              <a:xfrm>
                <a:off x="6810" y="6207"/>
                <a:ext cx="45" cy="61"/>
              </a:xfrm>
              <a:custGeom>
                <a:avLst/>
                <a:gdLst>
                  <a:gd name="T0" fmla="*/ 30 w 45"/>
                  <a:gd name="T1" fmla="*/ 15 h 61"/>
                  <a:gd name="T2" fmla="*/ 0 w 45"/>
                  <a:gd name="T3" fmla="*/ 61 h 61"/>
                  <a:gd name="T4" fmla="*/ 0 w 45"/>
                  <a:gd name="T5" fmla="*/ 30 h 61"/>
                  <a:gd name="T6" fmla="*/ 45 w 45"/>
                  <a:gd name="T7" fmla="*/ 0 h 61"/>
                  <a:gd name="T8" fmla="*/ 30 w 45"/>
                  <a:gd name="T9" fmla="*/ 15 h 61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61">
                    <a:moveTo>
                      <a:pt x="30" y="15"/>
                    </a:moveTo>
                    <a:lnTo>
                      <a:pt x="0" y="61"/>
                    </a:lnTo>
                    <a:lnTo>
                      <a:pt x="0" y="30"/>
                    </a:lnTo>
                    <a:lnTo>
                      <a:pt x="45" y="0"/>
                    </a:lnTo>
                    <a:lnTo>
                      <a:pt x="30" y="15"/>
                    </a:lnTo>
                    <a:close/>
                  </a:path>
                </a:pathLst>
              </a:custGeom>
              <a:solidFill>
                <a:srgbClr val="C79F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69" name="Freeform 487"/>
              <xdr:cNvSpPr>
                <a:spLocks noChangeAspect="1"/>
              </xdr:cNvSpPr>
            </xdr:nvSpPr>
            <xdr:spPr bwMode="auto">
              <a:xfrm>
                <a:off x="6765" y="6162"/>
                <a:ext cx="45" cy="106"/>
              </a:xfrm>
              <a:custGeom>
                <a:avLst/>
                <a:gdLst>
                  <a:gd name="T0" fmla="*/ 45 w 45"/>
                  <a:gd name="T1" fmla="*/ 106 h 106"/>
                  <a:gd name="T2" fmla="*/ 0 w 45"/>
                  <a:gd name="T3" fmla="*/ 15 h 106"/>
                  <a:gd name="T4" fmla="*/ 15 w 45"/>
                  <a:gd name="T5" fmla="*/ 0 h 106"/>
                  <a:gd name="T6" fmla="*/ 45 w 45"/>
                  <a:gd name="T7" fmla="*/ 75 h 106"/>
                  <a:gd name="T8" fmla="*/ 45 w 45"/>
                  <a:gd name="T9" fmla="*/ 106 h 10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45" h="106">
                    <a:moveTo>
                      <a:pt x="45" y="106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45" y="75"/>
                    </a:lnTo>
                    <a:lnTo>
                      <a:pt x="45" y="106"/>
                    </a:lnTo>
                    <a:close/>
                  </a:path>
                </a:pathLst>
              </a:custGeom>
              <a:solidFill>
                <a:srgbClr val="D2A8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70" name="Freeform 488"/>
              <xdr:cNvSpPr>
                <a:spLocks noChangeAspect="1"/>
              </xdr:cNvSpPr>
            </xdr:nvSpPr>
            <xdr:spPr bwMode="auto">
              <a:xfrm>
                <a:off x="6750" y="6087"/>
                <a:ext cx="255" cy="135"/>
              </a:xfrm>
              <a:custGeom>
                <a:avLst/>
                <a:gdLst>
                  <a:gd name="T0" fmla="*/ 240 w 255"/>
                  <a:gd name="T1" fmla="*/ 135 h 135"/>
                  <a:gd name="T2" fmla="*/ 0 w 255"/>
                  <a:gd name="T3" fmla="*/ 15 h 135"/>
                  <a:gd name="T4" fmla="*/ 15 w 255"/>
                  <a:gd name="T5" fmla="*/ 0 h 135"/>
                  <a:gd name="T6" fmla="*/ 255 w 255"/>
                  <a:gd name="T7" fmla="*/ 105 h 135"/>
                  <a:gd name="T8" fmla="*/ 240 w 255"/>
                  <a:gd name="T9" fmla="*/ 135 h 13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255" h="135">
                    <a:moveTo>
                      <a:pt x="240" y="135"/>
                    </a:moveTo>
                    <a:lnTo>
                      <a:pt x="0" y="15"/>
                    </a:lnTo>
                    <a:lnTo>
                      <a:pt x="15" y="0"/>
                    </a:lnTo>
                    <a:lnTo>
                      <a:pt x="255" y="105"/>
                    </a:lnTo>
                    <a:lnTo>
                      <a:pt x="240" y="135"/>
                    </a:lnTo>
                    <a:close/>
                  </a:path>
                </a:pathLst>
              </a:custGeom>
              <a:solidFill>
                <a:srgbClr val="B692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71" name="Freeform 489"/>
              <xdr:cNvSpPr>
                <a:spLocks noChangeAspect="1"/>
              </xdr:cNvSpPr>
            </xdr:nvSpPr>
            <xdr:spPr bwMode="auto">
              <a:xfrm>
                <a:off x="6690" y="6087"/>
                <a:ext cx="75" cy="75"/>
              </a:xfrm>
              <a:custGeom>
                <a:avLst/>
                <a:gdLst>
                  <a:gd name="T0" fmla="*/ 60 w 75"/>
                  <a:gd name="T1" fmla="*/ 15 h 75"/>
                  <a:gd name="T2" fmla="*/ 0 w 75"/>
                  <a:gd name="T3" fmla="*/ 75 h 75"/>
                  <a:gd name="T4" fmla="*/ 15 w 75"/>
                  <a:gd name="T5" fmla="*/ 45 h 75"/>
                  <a:gd name="T6" fmla="*/ 75 w 75"/>
                  <a:gd name="T7" fmla="*/ 0 h 75"/>
                  <a:gd name="T8" fmla="*/ 60 w 75"/>
                  <a:gd name="T9" fmla="*/ 15 h 75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75" h="75">
                    <a:moveTo>
                      <a:pt x="60" y="15"/>
                    </a:moveTo>
                    <a:lnTo>
                      <a:pt x="0" y="75"/>
                    </a:lnTo>
                    <a:lnTo>
                      <a:pt x="15" y="45"/>
                    </a:lnTo>
                    <a:lnTo>
                      <a:pt x="75" y="0"/>
                    </a:lnTo>
                    <a:lnTo>
                      <a:pt x="60" y="15"/>
                    </a:lnTo>
                    <a:close/>
                  </a:path>
                </a:pathLst>
              </a:custGeom>
              <a:solidFill>
                <a:srgbClr val="C79F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  <xdr:sp macro="" textlink="">
            <xdr:nvSpPr>
              <xdr:cNvPr id="72" name="Freeform 490"/>
              <xdr:cNvSpPr>
                <a:spLocks noChangeAspect="1" noEditPoints="1"/>
              </xdr:cNvSpPr>
            </xdr:nvSpPr>
            <xdr:spPr bwMode="auto">
              <a:xfrm>
                <a:off x="6690" y="6102"/>
                <a:ext cx="300" cy="301"/>
              </a:xfrm>
              <a:custGeom>
                <a:avLst/>
                <a:gdLst>
                  <a:gd name="T0" fmla="*/ 210 w 300"/>
                  <a:gd name="T1" fmla="*/ 151 h 301"/>
                  <a:gd name="T2" fmla="*/ 240 w 300"/>
                  <a:gd name="T3" fmla="*/ 166 h 301"/>
                  <a:gd name="T4" fmla="*/ 300 w 300"/>
                  <a:gd name="T5" fmla="*/ 120 h 301"/>
                  <a:gd name="T6" fmla="*/ 60 w 300"/>
                  <a:gd name="T7" fmla="*/ 0 h 301"/>
                  <a:gd name="T8" fmla="*/ 0 w 300"/>
                  <a:gd name="T9" fmla="*/ 60 h 301"/>
                  <a:gd name="T10" fmla="*/ 90 w 300"/>
                  <a:gd name="T11" fmla="*/ 301 h 301"/>
                  <a:gd name="T12" fmla="*/ 150 w 300"/>
                  <a:gd name="T13" fmla="*/ 241 h 301"/>
                  <a:gd name="T14" fmla="*/ 135 w 300"/>
                  <a:gd name="T15" fmla="*/ 211 h 301"/>
                  <a:gd name="T16" fmla="*/ 210 w 300"/>
                  <a:gd name="T17" fmla="*/ 151 h 301"/>
                  <a:gd name="T18" fmla="*/ 150 w 300"/>
                  <a:gd name="T19" fmla="*/ 120 h 301"/>
                  <a:gd name="T20" fmla="*/ 120 w 300"/>
                  <a:gd name="T21" fmla="*/ 166 h 301"/>
                  <a:gd name="T22" fmla="*/ 75 w 300"/>
                  <a:gd name="T23" fmla="*/ 75 h 301"/>
                  <a:gd name="T24" fmla="*/ 150 w 300"/>
                  <a:gd name="T25" fmla="*/ 120 h 301"/>
                  <a:gd name="T26" fmla="*/ 0 60000 65536"/>
                  <a:gd name="T27" fmla="*/ 0 60000 65536"/>
                  <a:gd name="T28" fmla="*/ 0 60000 65536"/>
                  <a:gd name="T29" fmla="*/ 0 60000 65536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</a:gdLst>
                <a:ahLst/>
                <a:cxnLst>
                  <a:cxn ang="T26">
                    <a:pos x="T0" y="T1"/>
                  </a:cxn>
                  <a:cxn ang="T27">
                    <a:pos x="T2" y="T3"/>
                  </a:cxn>
                  <a:cxn ang="T28">
                    <a:pos x="T4" y="T5"/>
                  </a:cxn>
                  <a:cxn ang="T29">
                    <a:pos x="T6" y="T7"/>
                  </a:cxn>
                  <a:cxn ang="T30">
                    <a:pos x="T8" y="T9"/>
                  </a:cxn>
                  <a:cxn ang="T31">
                    <a:pos x="T10" y="T11"/>
                  </a:cxn>
                  <a:cxn ang="T32">
                    <a:pos x="T12" y="T13"/>
                  </a:cxn>
                  <a:cxn ang="T33">
                    <a:pos x="T14" y="T15"/>
                  </a:cxn>
                  <a:cxn ang="T34">
                    <a:pos x="T16" y="T17"/>
                  </a:cxn>
                  <a:cxn ang="T35">
                    <a:pos x="T18" y="T19"/>
                  </a:cxn>
                  <a:cxn ang="T36">
                    <a:pos x="T20" y="T21"/>
                  </a:cxn>
                  <a:cxn ang="T37">
                    <a:pos x="T22" y="T23"/>
                  </a:cxn>
                  <a:cxn ang="T38">
                    <a:pos x="T24" y="T25"/>
                  </a:cxn>
                </a:cxnLst>
                <a:rect l="0" t="0" r="r" b="b"/>
                <a:pathLst>
                  <a:path w="300" h="301">
                    <a:moveTo>
                      <a:pt x="210" y="151"/>
                    </a:moveTo>
                    <a:lnTo>
                      <a:pt x="240" y="166"/>
                    </a:lnTo>
                    <a:lnTo>
                      <a:pt x="300" y="120"/>
                    </a:lnTo>
                    <a:lnTo>
                      <a:pt x="60" y="0"/>
                    </a:lnTo>
                    <a:lnTo>
                      <a:pt x="0" y="60"/>
                    </a:lnTo>
                    <a:lnTo>
                      <a:pt x="90" y="301"/>
                    </a:lnTo>
                    <a:lnTo>
                      <a:pt x="150" y="241"/>
                    </a:lnTo>
                    <a:lnTo>
                      <a:pt x="135" y="211"/>
                    </a:lnTo>
                    <a:lnTo>
                      <a:pt x="210" y="151"/>
                    </a:lnTo>
                    <a:close/>
                    <a:moveTo>
                      <a:pt x="150" y="120"/>
                    </a:moveTo>
                    <a:lnTo>
                      <a:pt x="120" y="166"/>
                    </a:lnTo>
                    <a:lnTo>
                      <a:pt x="75" y="75"/>
                    </a:lnTo>
                    <a:lnTo>
                      <a:pt x="150" y="120"/>
                    </a:lnTo>
                    <a:close/>
                  </a:path>
                </a:pathLst>
              </a:custGeom>
              <a:solidFill>
                <a:srgbClr val="CFA500"/>
              </a:solidFill>
              <a:ln w="317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pt-BR"/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icitacao@itating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2"/>
  <sheetViews>
    <sheetView showGridLines="0" tabSelected="1" view="pageLayout" topLeftCell="A178" zoomScale="93" zoomScaleNormal="100" zoomScalePageLayoutView="93" workbookViewId="0">
      <selection activeCell="O12" sqref="O12"/>
    </sheetView>
  </sheetViews>
  <sheetFormatPr defaultRowHeight="14.25" x14ac:dyDescent="0.2"/>
  <cols>
    <col min="1" max="1" width="5.875" style="5" bestFit="1" customWidth="1"/>
    <col min="2" max="2" width="8.5" style="5" bestFit="1" customWidth="1"/>
    <col min="3" max="3" width="8.625" style="5" customWidth="1"/>
    <col min="4" max="4" width="56.625" style="7" customWidth="1"/>
    <col min="5" max="5" width="6.25" style="5" bestFit="1" customWidth="1"/>
    <col min="6" max="6" width="7.125" style="5" bestFit="1" customWidth="1"/>
    <col min="7" max="7" width="9.75" style="5" customWidth="1"/>
    <col min="8" max="9" width="7.125" style="5" bestFit="1" customWidth="1"/>
    <col min="10" max="10" width="7.625" style="5" bestFit="1" customWidth="1"/>
    <col min="11" max="11" width="12.25" style="5" bestFit="1" customWidth="1"/>
    <col min="12" max="13" width="9.25" style="5" bestFit="1" customWidth="1"/>
    <col min="14" max="14" width="8.75" style="5" bestFit="1" customWidth="1"/>
    <col min="16" max="16" width="9.875" bestFit="1" customWidth="1"/>
  </cols>
  <sheetData>
    <row r="1" spans="1:16" ht="48" customHeight="1" x14ac:dyDescent="0.2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</row>
    <row r="2" spans="1:16" ht="6.75" customHeight="1" x14ac:dyDescent="0.2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7"/>
    </row>
    <row r="3" spans="1:16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</row>
    <row r="4" spans="1:16" x14ac:dyDescent="0.2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3"/>
    </row>
    <row r="5" spans="1:16" x14ac:dyDescent="0.2">
      <c r="A5" s="141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3"/>
    </row>
    <row r="6" spans="1:16" x14ac:dyDescent="0.2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spans="1:16" x14ac:dyDescent="0.2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80"/>
    </row>
    <row r="8" spans="1:16" ht="20.100000000000001" customHeight="1" x14ac:dyDescent="0.2">
      <c r="A8" s="131" t="s">
        <v>445</v>
      </c>
      <c r="B8" s="132"/>
      <c r="C8" s="132"/>
      <c r="D8" s="132"/>
      <c r="E8" s="62"/>
      <c r="F8" s="62"/>
      <c r="G8" s="62"/>
      <c r="H8" s="62"/>
      <c r="I8" s="63"/>
      <c r="J8" s="127" t="s">
        <v>450</v>
      </c>
      <c r="K8" s="128"/>
      <c r="L8" s="128"/>
      <c r="M8" s="46"/>
      <c r="N8" s="68" t="s">
        <v>0</v>
      </c>
    </row>
    <row r="9" spans="1:16" ht="20.100000000000001" customHeight="1" x14ac:dyDescent="0.2">
      <c r="A9" s="144" t="s">
        <v>451</v>
      </c>
      <c r="B9" s="145"/>
      <c r="C9" s="145"/>
      <c r="D9" s="145"/>
      <c r="E9" s="64"/>
      <c r="F9" s="64"/>
      <c r="G9" s="64"/>
      <c r="H9" s="64"/>
      <c r="I9" s="65"/>
      <c r="J9" s="129" t="s">
        <v>449</v>
      </c>
      <c r="K9" s="130"/>
      <c r="L9" s="130"/>
      <c r="M9" s="60"/>
      <c r="N9" s="81"/>
    </row>
    <row r="10" spans="1:16" ht="20.100000000000001" customHeight="1" x14ac:dyDescent="0.2">
      <c r="A10" s="144"/>
      <c r="B10" s="145"/>
      <c r="C10" s="145"/>
      <c r="D10" s="145"/>
      <c r="E10" s="145"/>
      <c r="F10" s="145"/>
      <c r="G10" s="145"/>
      <c r="H10" s="145"/>
      <c r="I10" s="145"/>
      <c r="J10" s="61"/>
      <c r="K10" s="61"/>
      <c r="L10" s="61"/>
      <c r="M10" s="61"/>
      <c r="N10" s="69"/>
    </row>
    <row r="11" spans="1:16" s="19" customFormat="1" ht="20.100000000000001" customHeight="1" x14ac:dyDescent="0.2">
      <c r="A11" s="133"/>
      <c r="B11" s="134"/>
      <c r="C11" s="134"/>
      <c r="D11" s="134"/>
      <c r="E11" s="134"/>
      <c r="F11" s="134"/>
      <c r="G11" s="66"/>
      <c r="H11" s="66"/>
      <c r="I11" s="66"/>
      <c r="J11" s="59"/>
      <c r="K11" s="59"/>
      <c r="L11" s="59"/>
      <c r="M11" s="59"/>
      <c r="N11" s="102"/>
    </row>
    <row r="12" spans="1:16" ht="30" customHeight="1" x14ac:dyDescent="0.2">
      <c r="A12" s="153" t="s">
        <v>454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5"/>
    </row>
    <row r="13" spans="1:16" ht="15" customHeight="1" x14ac:dyDescent="0.2">
      <c r="A13" s="156" t="s">
        <v>3</v>
      </c>
      <c r="B13" s="158" t="s">
        <v>4</v>
      </c>
      <c r="C13" s="160" t="s">
        <v>5</v>
      </c>
      <c r="D13" s="161" t="s">
        <v>6</v>
      </c>
      <c r="E13" s="165" t="s">
        <v>7</v>
      </c>
      <c r="F13" s="158" t="s">
        <v>8</v>
      </c>
      <c r="G13" s="166" t="s">
        <v>348</v>
      </c>
      <c r="H13" s="167" t="s">
        <v>347</v>
      </c>
      <c r="I13" s="160"/>
      <c r="J13" s="160"/>
      <c r="K13" s="167" t="s">
        <v>346</v>
      </c>
      <c r="L13" s="160"/>
      <c r="M13" s="160"/>
      <c r="N13" s="163" t="s">
        <v>10</v>
      </c>
    </row>
    <row r="14" spans="1:16" ht="15" customHeight="1" x14ac:dyDescent="0.2">
      <c r="A14" s="157"/>
      <c r="B14" s="159"/>
      <c r="C14" s="159"/>
      <c r="D14" s="162"/>
      <c r="E14" s="159"/>
      <c r="F14" s="159"/>
      <c r="G14" s="159"/>
      <c r="H14" s="103" t="s">
        <v>11</v>
      </c>
      <c r="I14" s="126" t="s">
        <v>12</v>
      </c>
      <c r="J14" s="103" t="s">
        <v>9</v>
      </c>
      <c r="K14" s="103" t="s">
        <v>11</v>
      </c>
      <c r="L14" s="103" t="s">
        <v>12</v>
      </c>
      <c r="M14" s="103" t="s">
        <v>9</v>
      </c>
      <c r="N14" s="164"/>
    </row>
    <row r="15" spans="1:16" ht="24" customHeight="1" x14ac:dyDescent="0.2">
      <c r="A15" s="104" t="s">
        <v>13</v>
      </c>
      <c r="B15" s="105"/>
      <c r="C15" s="105"/>
      <c r="D15" s="106" t="s">
        <v>14</v>
      </c>
      <c r="E15" s="105"/>
      <c r="F15" s="107"/>
      <c r="G15" s="107"/>
      <c r="H15" s="105"/>
      <c r="I15" s="105"/>
      <c r="J15" s="105"/>
      <c r="K15" s="105"/>
      <c r="L15" s="105"/>
      <c r="M15" s="108">
        <f>SUM(M16:M19)</f>
        <v>0</v>
      </c>
      <c r="N15" s="109" t="e">
        <f>SUM(N16:N19)</f>
        <v>#DIV/0!</v>
      </c>
    </row>
    <row r="16" spans="1:16" x14ac:dyDescent="0.2">
      <c r="A16" s="110" t="s">
        <v>15</v>
      </c>
      <c r="B16" s="12" t="s">
        <v>16</v>
      </c>
      <c r="C16" s="12" t="s">
        <v>435</v>
      </c>
      <c r="D16" s="20" t="s">
        <v>253</v>
      </c>
      <c r="E16" s="111" t="s">
        <v>17</v>
      </c>
      <c r="F16" s="112">
        <f>3*2</f>
        <v>6</v>
      </c>
      <c r="G16" s="112"/>
      <c r="H16" s="112"/>
      <c r="I16" s="112"/>
      <c r="J16" s="112">
        <f>H16+I16</f>
        <v>0</v>
      </c>
      <c r="K16" s="112">
        <f>F16*H16</f>
        <v>0</v>
      </c>
      <c r="L16" s="112">
        <f>F16*I16</f>
        <v>0</v>
      </c>
      <c r="M16" s="112">
        <f t="shared" ref="M16:M48" si="0">K16+L16</f>
        <v>0</v>
      </c>
      <c r="N16" s="113" t="e">
        <f>M16/$M$164</f>
        <v>#DIV/0!</v>
      </c>
      <c r="P16" s="8">
        <f t="shared" ref="P16:P47" si="1">F16*G16</f>
        <v>0</v>
      </c>
    </row>
    <row r="17" spans="1:16" s="19" customFormat="1" x14ac:dyDescent="0.2">
      <c r="A17" s="110" t="s">
        <v>417</v>
      </c>
      <c r="B17" s="114">
        <v>98459</v>
      </c>
      <c r="C17" s="12" t="s">
        <v>19</v>
      </c>
      <c r="D17" s="20" t="s">
        <v>255</v>
      </c>
      <c r="E17" s="111" t="s">
        <v>17</v>
      </c>
      <c r="F17" s="112">
        <f>45.5*2</f>
        <v>91</v>
      </c>
      <c r="G17" s="112"/>
      <c r="H17" s="112"/>
      <c r="I17" s="112"/>
      <c r="J17" s="112">
        <f t="shared" ref="J17:J80" si="2">H17+I17</f>
        <v>0</v>
      </c>
      <c r="K17" s="112">
        <f>F17*H17</f>
        <v>0</v>
      </c>
      <c r="L17" s="112">
        <f t="shared" ref="L17:L80" si="3">F17*I17</f>
        <v>0</v>
      </c>
      <c r="M17" s="112">
        <f t="shared" si="0"/>
        <v>0</v>
      </c>
      <c r="N17" s="113" t="e">
        <f>M17/$M$164</f>
        <v>#DIV/0!</v>
      </c>
      <c r="P17" s="8">
        <f t="shared" si="1"/>
        <v>0</v>
      </c>
    </row>
    <row r="18" spans="1:16" s="19" customFormat="1" x14ac:dyDescent="0.2">
      <c r="A18" s="110" t="s">
        <v>418</v>
      </c>
      <c r="B18" s="12" t="s">
        <v>421</v>
      </c>
      <c r="C18" s="12" t="s">
        <v>52</v>
      </c>
      <c r="D18" s="20" t="s">
        <v>420</v>
      </c>
      <c r="E18" s="12" t="s">
        <v>17</v>
      </c>
      <c r="F18" s="112">
        <v>6.25</v>
      </c>
      <c r="G18" s="112"/>
      <c r="H18" s="112"/>
      <c r="I18" s="112"/>
      <c r="J18" s="112">
        <f t="shared" si="2"/>
        <v>0</v>
      </c>
      <c r="K18" s="112">
        <f>F18*H18</f>
        <v>0</v>
      </c>
      <c r="L18" s="112">
        <f t="shared" si="3"/>
        <v>0</v>
      </c>
      <c r="M18" s="112">
        <f t="shared" si="0"/>
        <v>0</v>
      </c>
      <c r="N18" s="113" t="e">
        <f t="shared" ref="N18:N19" si="4">M18/$M$164</f>
        <v>#DIV/0!</v>
      </c>
      <c r="O18" s="15"/>
      <c r="P18" s="8">
        <f t="shared" si="1"/>
        <v>0</v>
      </c>
    </row>
    <row r="19" spans="1:16" ht="25.5" x14ac:dyDescent="0.2">
      <c r="A19" s="110" t="s">
        <v>419</v>
      </c>
      <c r="B19" s="12" t="s">
        <v>422</v>
      </c>
      <c r="C19" s="12" t="s">
        <v>435</v>
      </c>
      <c r="D19" s="20" t="s">
        <v>423</v>
      </c>
      <c r="E19" s="12" t="s">
        <v>424</v>
      </c>
      <c r="F19" s="112">
        <v>3</v>
      </c>
      <c r="G19" s="112"/>
      <c r="H19" s="112"/>
      <c r="I19" s="112"/>
      <c r="J19" s="112">
        <f t="shared" si="2"/>
        <v>0</v>
      </c>
      <c r="K19" s="112">
        <f>F19*H19</f>
        <v>0</v>
      </c>
      <c r="L19" s="112">
        <f t="shared" si="3"/>
        <v>0</v>
      </c>
      <c r="M19" s="112">
        <f t="shared" si="0"/>
        <v>0</v>
      </c>
      <c r="N19" s="113" t="e">
        <f t="shared" si="4"/>
        <v>#DIV/0!</v>
      </c>
      <c r="O19" s="15"/>
      <c r="P19" s="8">
        <f t="shared" si="1"/>
        <v>0</v>
      </c>
    </row>
    <row r="20" spans="1:16" ht="24" customHeight="1" x14ac:dyDescent="0.2">
      <c r="A20" s="104" t="s">
        <v>20</v>
      </c>
      <c r="B20" s="105"/>
      <c r="C20" s="105"/>
      <c r="D20" s="106" t="s">
        <v>21</v>
      </c>
      <c r="E20" s="105"/>
      <c r="F20" s="107"/>
      <c r="G20" s="107"/>
      <c r="H20" s="105"/>
      <c r="I20" s="105"/>
      <c r="J20" s="105"/>
      <c r="K20" s="105"/>
      <c r="L20" s="105"/>
      <c r="M20" s="108">
        <f>SUM(M21:M30)</f>
        <v>0</v>
      </c>
      <c r="N20" s="109" t="e">
        <f>SUM(N21:N30)</f>
        <v>#DIV/0!</v>
      </c>
      <c r="P20" s="8">
        <f t="shared" si="1"/>
        <v>0</v>
      </c>
    </row>
    <row r="21" spans="1:16" s="19" customFormat="1" x14ac:dyDescent="0.2">
      <c r="A21" s="110" t="s">
        <v>407</v>
      </c>
      <c r="B21" s="114" t="s">
        <v>18</v>
      </c>
      <c r="C21" s="12" t="s">
        <v>435</v>
      </c>
      <c r="D21" s="20" t="s">
        <v>254</v>
      </c>
      <c r="E21" s="111" t="s">
        <v>17</v>
      </c>
      <c r="F21" s="112">
        <f>9.98*10.8</f>
        <v>107.78</v>
      </c>
      <c r="G21" s="112"/>
      <c r="H21" s="112"/>
      <c r="I21" s="112"/>
      <c r="J21" s="112">
        <f t="shared" si="2"/>
        <v>0</v>
      </c>
      <c r="K21" s="112">
        <f t="shared" ref="K21:K30" si="5">F21*H21</f>
        <v>0</v>
      </c>
      <c r="L21" s="112">
        <f t="shared" si="3"/>
        <v>0</v>
      </c>
      <c r="M21" s="112">
        <f t="shared" si="0"/>
        <v>0</v>
      </c>
      <c r="N21" s="113" t="e">
        <f t="shared" ref="N21:N30" si="6">M21/$M$164</f>
        <v>#DIV/0!</v>
      </c>
      <c r="P21" s="8">
        <f t="shared" si="1"/>
        <v>0</v>
      </c>
    </row>
    <row r="22" spans="1:16" x14ac:dyDescent="0.2">
      <c r="A22" s="110" t="s">
        <v>408</v>
      </c>
      <c r="B22" s="114" t="s">
        <v>22</v>
      </c>
      <c r="C22" s="12" t="s">
        <v>435</v>
      </c>
      <c r="D22" s="20" t="s">
        <v>256</v>
      </c>
      <c r="E22" s="111" t="s">
        <v>23</v>
      </c>
      <c r="F22" s="112">
        <f>4*24</f>
        <v>96</v>
      </c>
      <c r="G22" s="112"/>
      <c r="H22" s="112"/>
      <c r="I22" s="112"/>
      <c r="J22" s="112">
        <f t="shared" si="2"/>
        <v>0</v>
      </c>
      <c r="K22" s="112">
        <f t="shared" si="5"/>
        <v>0</v>
      </c>
      <c r="L22" s="112">
        <f t="shared" si="3"/>
        <v>0</v>
      </c>
      <c r="M22" s="112">
        <f t="shared" si="0"/>
        <v>0</v>
      </c>
      <c r="N22" s="113" t="e">
        <f t="shared" si="6"/>
        <v>#DIV/0!</v>
      </c>
      <c r="P22" s="8">
        <f t="shared" si="1"/>
        <v>0</v>
      </c>
    </row>
    <row r="23" spans="1:16" x14ac:dyDescent="0.2">
      <c r="A23" s="110" t="s">
        <v>409</v>
      </c>
      <c r="B23" s="114" t="s">
        <v>24</v>
      </c>
      <c r="C23" s="12" t="s">
        <v>435</v>
      </c>
      <c r="D23" s="20" t="s">
        <v>257</v>
      </c>
      <c r="E23" s="111" t="s">
        <v>25</v>
      </c>
      <c r="F23" s="112">
        <f>(0.5*0.5*0.5*13)+(0.2*0.3*8.95*2+0.2*0.3*8.65*1+0.2*0.3*6.55*1+0.2*0.3*9.5*2+0.2*0.3*2.24*2+0.2*0.3*6.83*1)+(0.3*0.3*3.5*2)</f>
        <v>6.06</v>
      </c>
      <c r="G23" s="112"/>
      <c r="H23" s="112"/>
      <c r="I23" s="112"/>
      <c r="J23" s="112">
        <f t="shared" si="2"/>
        <v>0</v>
      </c>
      <c r="K23" s="112">
        <f t="shared" si="5"/>
        <v>0</v>
      </c>
      <c r="L23" s="112">
        <f t="shared" si="3"/>
        <v>0</v>
      </c>
      <c r="M23" s="112">
        <f t="shared" si="0"/>
        <v>0</v>
      </c>
      <c r="N23" s="113" t="e">
        <f t="shared" si="6"/>
        <v>#DIV/0!</v>
      </c>
      <c r="P23" s="8">
        <f t="shared" si="1"/>
        <v>0</v>
      </c>
    </row>
    <row r="24" spans="1:16" x14ac:dyDescent="0.2">
      <c r="A24" s="110" t="s">
        <v>410</v>
      </c>
      <c r="B24" s="114" t="s">
        <v>26</v>
      </c>
      <c r="C24" s="12" t="s">
        <v>435</v>
      </c>
      <c r="D24" s="20" t="s">
        <v>258</v>
      </c>
      <c r="E24" s="111" t="s">
        <v>25</v>
      </c>
      <c r="F24" s="112">
        <f>(0.5*0.5*13*0.05)+((0.2*8.95*3+0.2*6.55*1+0.2*9.5*2+0.2*2.24*2+0.2*6.83*1)*0.05)+(0.3*3.5*2*0.05)</f>
        <v>0.9</v>
      </c>
      <c r="G24" s="112"/>
      <c r="H24" s="112"/>
      <c r="I24" s="112"/>
      <c r="J24" s="112">
        <f t="shared" si="2"/>
        <v>0</v>
      </c>
      <c r="K24" s="112">
        <f t="shared" si="5"/>
        <v>0</v>
      </c>
      <c r="L24" s="112">
        <f t="shared" si="3"/>
        <v>0</v>
      </c>
      <c r="M24" s="112">
        <f t="shared" si="0"/>
        <v>0</v>
      </c>
      <c r="N24" s="113" t="e">
        <f t="shared" si="6"/>
        <v>#DIV/0!</v>
      </c>
      <c r="P24" s="8">
        <f t="shared" si="1"/>
        <v>0</v>
      </c>
    </row>
    <row r="25" spans="1:16" x14ac:dyDescent="0.2">
      <c r="A25" s="110" t="s">
        <v>411</v>
      </c>
      <c r="B25" s="12" t="s">
        <v>27</v>
      </c>
      <c r="C25" s="12" t="s">
        <v>435</v>
      </c>
      <c r="D25" s="20" t="s">
        <v>259</v>
      </c>
      <c r="E25" s="111" t="s">
        <v>28</v>
      </c>
      <c r="F25" s="112">
        <v>280.24</v>
      </c>
      <c r="G25" s="112"/>
      <c r="H25" s="112"/>
      <c r="I25" s="112"/>
      <c r="J25" s="112">
        <f t="shared" si="2"/>
        <v>0</v>
      </c>
      <c r="K25" s="112">
        <f t="shared" si="5"/>
        <v>0</v>
      </c>
      <c r="L25" s="112">
        <f t="shared" si="3"/>
        <v>0</v>
      </c>
      <c r="M25" s="112">
        <f t="shared" si="0"/>
        <v>0</v>
      </c>
      <c r="N25" s="113" t="e">
        <f t="shared" si="6"/>
        <v>#DIV/0!</v>
      </c>
      <c r="P25" s="8">
        <f t="shared" si="1"/>
        <v>0</v>
      </c>
    </row>
    <row r="26" spans="1:16" x14ac:dyDescent="0.2">
      <c r="A26" s="110" t="s">
        <v>412</v>
      </c>
      <c r="B26" s="114" t="s">
        <v>29</v>
      </c>
      <c r="C26" s="12" t="s">
        <v>435</v>
      </c>
      <c r="D26" s="20" t="s">
        <v>260</v>
      </c>
      <c r="E26" s="111" t="s">
        <v>28</v>
      </c>
      <c r="F26" s="112">
        <v>105.92</v>
      </c>
      <c r="G26" s="112"/>
      <c r="H26" s="112"/>
      <c r="I26" s="112"/>
      <c r="J26" s="112">
        <f t="shared" si="2"/>
        <v>0</v>
      </c>
      <c r="K26" s="112">
        <f t="shared" si="5"/>
        <v>0</v>
      </c>
      <c r="L26" s="112">
        <f t="shared" si="3"/>
        <v>0</v>
      </c>
      <c r="M26" s="112">
        <f t="shared" si="0"/>
        <v>0</v>
      </c>
      <c r="N26" s="113" t="e">
        <f t="shared" si="6"/>
        <v>#DIV/0!</v>
      </c>
      <c r="P26" s="8">
        <f t="shared" si="1"/>
        <v>0</v>
      </c>
    </row>
    <row r="27" spans="1:16" x14ac:dyDescent="0.2">
      <c r="A27" s="110" t="s">
        <v>413</v>
      </c>
      <c r="B27" s="114" t="s">
        <v>30</v>
      </c>
      <c r="C27" s="12" t="s">
        <v>435</v>
      </c>
      <c r="D27" s="20" t="s">
        <v>261</v>
      </c>
      <c r="E27" s="111" t="s">
        <v>25</v>
      </c>
      <c r="F27" s="112">
        <f>(0.5*0.5*0.5*13)+(0.2*0.3*8.95*2+0.2*0.3*8.65*1+0.2*0.3*6.55*1+0.2*0.3*9.5*2+0.2*0.3*2.24*2+0.2*0.3*6.83*1)+(0.3*0.3*3.5*2)</f>
        <v>6.06</v>
      </c>
      <c r="G27" s="112"/>
      <c r="H27" s="112"/>
      <c r="I27" s="112"/>
      <c r="J27" s="112">
        <f t="shared" si="2"/>
        <v>0</v>
      </c>
      <c r="K27" s="112">
        <f t="shared" si="5"/>
        <v>0</v>
      </c>
      <c r="L27" s="112">
        <f t="shared" si="3"/>
        <v>0</v>
      </c>
      <c r="M27" s="112">
        <f t="shared" si="0"/>
        <v>0</v>
      </c>
      <c r="N27" s="113" t="e">
        <f t="shared" si="6"/>
        <v>#DIV/0!</v>
      </c>
      <c r="P27" s="8">
        <f t="shared" si="1"/>
        <v>0</v>
      </c>
    </row>
    <row r="28" spans="1:16" x14ac:dyDescent="0.2">
      <c r="A28" s="110" t="s">
        <v>414</v>
      </c>
      <c r="B28" s="114" t="s">
        <v>31</v>
      </c>
      <c r="C28" s="12" t="s">
        <v>435</v>
      </c>
      <c r="D28" s="20" t="s">
        <v>262</v>
      </c>
      <c r="E28" s="111" t="s">
        <v>25</v>
      </c>
      <c r="F28" s="112">
        <f>F27</f>
        <v>6.06</v>
      </c>
      <c r="G28" s="112"/>
      <c r="H28" s="112"/>
      <c r="I28" s="112"/>
      <c r="J28" s="112">
        <f t="shared" si="2"/>
        <v>0</v>
      </c>
      <c r="K28" s="112">
        <f t="shared" si="5"/>
        <v>0</v>
      </c>
      <c r="L28" s="112">
        <f t="shared" si="3"/>
        <v>0</v>
      </c>
      <c r="M28" s="112">
        <f t="shared" si="0"/>
        <v>0</v>
      </c>
      <c r="N28" s="113" t="e">
        <f t="shared" si="6"/>
        <v>#DIV/0!</v>
      </c>
      <c r="P28" s="8">
        <f t="shared" si="1"/>
        <v>0</v>
      </c>
    </row>
    <row r="29" spans="1:16" x14ac:dyDescent="0.2">
      <c r="A29" s="110" t="s">
        <v>415</v>
      </c>
      <c r="B29" s="114" t="s">
        <v>32</v>
      </c>
      <c r="C29" s="12" t="s">
        <v>435</v>
      </c>
      <c r="D29" s="20" t="s">
        <v>263</v>
      </c>
      <c r="E29" s="111" t="s">
        <v>25</v>
      </c>
      <c r="F29" s="112">
        <f>(8.95*2+8.65*1+6.55*1+9.5*2+2.24*2+6.83*1)*0.2*0.2</f>
        <v>2.54</v>
      </c>
      <c r="G29" s="112"/>
      <c r="H29" s="112"/>
      <c r="I29" s="112"/>
      <c r="J29" s="112">
        <f t="shared" si="2"/>
        <v>0</v>
      </c>
      <c r="K29" s="112">
        <f t="shared" si="5"/>
        <v>0</v>
      </c>
      <c r="L29" s="112">
        <f t="shared" si="3"/>
        <v>0</v>
      </c>
      <c r="M29" s="112">
        <f t="shared" si="0"/>
        <v>0</v>
      </c>
      <c r="N29" s="113" t="e">
        <f t="shared" si="6"/>
        <v>#DIV/0!</v>
      </c>
      <c r="P29" s="8">
        <f t="shared" si="1"/>
        <v>0</v>
      </c>
    </row>
    <row r="30" spans="1:16" ht="25.5" x14ac:dyDescent="0.2">
      <c r="A30" s="110" t="s">
        <v>416</v>
      </c>
      <c r="B30" s="114" t="s">
        <v>33</v>
      </c>
      <c r="C30" s="12" t="s">
        <v>435</v>
      </c>
      <c r="D30" s="20" t="s">
        <v>264</v>
      </c>
      <c r="E30" s="111" t="s">
        <v>17</v>
      </c>
      <c r="F30" s="112">
        <f>((8.95*2)+(8.65*1)+(6.55*1)+(9.5*2)+(2.24*2)+(6.83*1))*(0.3+0.2+0.3)</f>
        <v>50.73</v>
      </c>
      <c r="G30" s="112"/>
      <c r="H30" s="112"/>
      <c r="I30" s="112"/>
      <c r="J30" s="112">
        <f t="shared" si="2"/>
        <v>0</v>
      </c>
      <c r="K30" s="112">
        <f t="shared" si="5"/>
        <v>0</v>
      </c>
      <c r="L30" s="112">
        <f t="shared" si="3"/>
        <v>0</v>
      </c>
      <c r="M30" s="112">
        <f t="shared" si="0"/>
        <v>0</v>
      </c>
      <c r="N30" s="113" t="e">
        <f t="shared" si="6"/>
        <v>#DIV/0!</v>
      </c>
      <c r="P30" s="8">
        <f t="shared" si="1"/>
        <v>0</v>
      </c>
    </row>
    <row r="31" spans="1:16" ht="24" customHeight="1" x14ac:dyDescent="0.2">
      <c r="A31" s="104" t="s">
        <v>34</v>
      </c>
      <c r="B31" s="105"/>
      <c r="C31" s="105"/>
      <c r="D31" s="106" t="s">
        <v>35</v>
      </c>
      <c r="E31" s="105"/>
      <c r="F31" s="107"/>
      <c r="G31" s="107"/>
      <c r="H31" s="105"/>
      <c r="I31" s="105"/>
      <c r="J31" s="105"/>
      <c r="K31" s="105"/>
      <c r="L31" s="105"/>
      <c r="M31" s="108">
        <f>SUM(M32:M41)</f>
        <v>0</v>
      </c>
      <c r="N31" s="109" t="e">
        <f>SUM(N32:N41)</f>
        <v>#DIV/0!</v>
      </c>
      <c r="P31" s="8">
        <f t="shared" si="1"/>
        <v>0</v>
      </c>
    </row>
    <row r="32" spans="1:16" ht="15" customHeight="1" x14ac:dyDescent="0.2">
      <c r="A32" s="110" t="s">
        <v>36</v>
      </c>
      <c r="B32" s="114" t="s">
        <v>37</v>
      </c>
      <c r="C32" s="12" t="s">
        <v>435</v>
      </c>
      <c r="D32" s="20" t="s">
        <v>353</v>
      </c>
      <c r="E32" s="111" t="s">
        <v>17</v>
      </c>
      <c r="F32" s="115">
        <f>(((8.95*2+6.55*1+8.65*1+9.5*2+2.24*2+6.83*1)-2.1)*3-(0.3*3*21))+((37.5*1.2)-(0.3*1.2*10))+((14.18*2.25)-(0.3*2.25*6))</f>
        <v>234.29</v>
      </c>
      <c r="G32" s="112"/>
      <c r="H32" s="112"/>
      <c r="I32" s="112"/>
      <c r="J32" s="112">
        <f t="shared" si="2"/>
        <v>0</v>
      </c>
      <c r="K32" s="112">
        <f t="shared" ref="K32:K41" si="7">F32*H32</f>
        <v>0</v>
      </c>
      <c r="L32" s="112">
        <f t="shared" si="3"/>
        <v>0</v>
      </c>
      <c r="M32" s="112">
        <f t="shared" si="0"/>
        <v>0</v>
      </c>
      <c r="N32" s="113" t="e">
        <f t="shared" ref="N32:N41" si="8">M32/$M$164</f>
        <v>#DIV/0!</v>
      </c>
      <c r="P32" s="8">
        <f t="shared" si="1"/>
        <v>0</v>
      </c>
    </row>
    <row r="33" spans="1:16" ht="15" customHeight="1" x14ac:dyDescent="0.2">
      <c r="A33" s="110" t="s">
        <v>215</v>
      </c>
      <c r="B33" s="114" t="s">
        <v>38</v>
      </c>
      <c r="C33" s="12" t="s">
        <v>435</v>
      </c>
      <c r="D33" s="20" t="s">
        <v>354</v>
      </c>
      <c r="E33" s="111" t="s">
        <v>17</v>
      </c>
      <c r="F33" s="13">
        <f>((0.3*3*21+0.3*1.2*10+0.3*2.25*6)*2)+((0.3*8.95*2+0.3*6.55*1+0.3*8.65*1+0.3*9.5*2+0.3*2.24*2+0.3*6.83*1)*2)</f>
        <v>91.15</v>
      </c>
      <c r="G33" s="112"/>
      <c r="H33" s="112"/>
      <c r="I33" s="112"/>
      <c r="J33" s="112">
        <f t="shared" si="2"/>
        <v>0</v>
      </c>
      <c r="K33" s="112">
        <f t="shared" si="7"/>
        <v>0</v>
      </c>
      <c r="L33" s="112">
        <f t="shared" si="3"/>
        <v>0</v>
      </c>
      <c r="M33" s="112">
        <f t="shared" si="0"/>
        <v>0</v>
      </c>
      <c r="N33" s="113" t="e">
        <f t="shared" si="8"/>
        <v>#DIV/0!</v>
      </c>
      <c r="P33" s="8">
        <f t="shared" si="1"/>
        <v>0</v>
      </c>
    </row>
    <row r="34" spans="1:16" ht="15" customHeight="1" x14ac:dyDescent="0.2">
      <c r="A34" s="110" t="s">
        <v>216</v>
      </c>
      <c r="B34" s="114" t="s">
        <v>27</v>
      </c>
      <c r="C34" s="12" t="s">
        <v>435</v>
      </c>
      <c r="D34" s="20" t="s">
        <v>259</v>
      </c>
      <c r="E34" s="111" t="s">
        <v>28</v>
      </c>
      <c r="F34" s="13">
        <v>587.33000000000004</v>
      </c>
      <c r="G34" s="112"/>
      <c r="H34" s="112"/>
      <c r="I34" s="112"/>
      <c r="J34" s="112">
        <f t="shared" si="2"/>
        <v>0</v>
      </c>
      <c r="K34" s="112">
        <f t="shared" si="7"/>
        <v>0</v>
      </c>
      <c r="L34" s="112">
        <f t="shared" si="3"/>
        <v>0</v>
      </c>
      <c r="M34" s="112">
        <f t="shared" si="0"/>
        <v>0</v>
      </c>
      <c r="N34" s="113" t="e">
        <f t="shared" si="8"/>
        <v>#DIV/0!</v>
      </c>
      <c r="P34" s="8">
        <f t="shared" si="1"/>
        <v>0</v>
      </c>
    </row>
    <row r="35" spans="1:16" ht="15" customHeight="1" x14ac:dyDescent="0.2">
      <c r="A35" s="110" t="s">
        <v>217</v>
      </c>
      <c r="B35" s="114" t="s">
        <v>29</v>
      </c>
      <c r="C35" s="12" t="s">
        <v>435</v>
      </c>
      <c r="D35" s="20" t="s">
        <v>260</v>
      </c>
      <c r="E35" s="111" t="s">
        <v>28</v>
      </c>
      <c r="F35" s="13">
        <v>212.78</v>
      </c>
      <c r="G35" s="112"/>
      <c r="H35" s="112"/>
      <c r="I35" s="112"/>
      <c r="J35" s="112">
        <f t="shared" si="2"/>
        <v>0</v>
      </c>
      <c r="K35" s="112">
        <f t="shared" si="7"/>
        <v>0</v>
      </c>
      <c r="L35" s="112">
        <f t="shared" si="3"/>
        <v>0</v>
      </c>
      <c r="M35" s="112">
        <f t="shared" si="0"/>
        <v>0</v>
      </c>
      <c r="N35" s="113" t="e">
        <f t="shared" si="8"/>
        <v>#DIV/0!</v>
      </c>
      <c r="P35" s="8">
        <f t="shared" si="1"/>
        <v>0</v>
      </c>
    </row>
    <row r="36" spans="1:16" ht="15" customHeight="1" x14ac:dyDescent="0.2">
      <c r="A36" s="110" t="s">
        <v>218</v>
      </c>
      <c r="B36" s="114" t="s">
        <v>30</v>
      </c>
      <c r="C36" s="12" t="s">
        <v>435</v>
      </c>
      <c r="D36" s="20" t="s">
        <v>357</v>
      </c>
      <c r="E36" s="111" t="s">
        <v>25</v>
      </c>
      <c r="F36" s="13">
        <v>8.5500000000000007</v>
      </c>
      <c r="G36" s="112"/>
      <c r="H36" s="112"/>
      <c r="I36" s="112"/>
      <c r="J36" s="112">
        <f t="shared" si="2"/>
        <v>0</v>
      </c>
      <c r="K36" s="112">
        <f t="shared" si="7"/>
        <v>0</v>
      </c>
      <c r="L36" s="112">
        <f t="shared" si="3"/>
        <v>0</v>
      </c>
      <c r="M36" s="112">
        <f t="shared" si="0"/>
        <v>0</v>
      </c>
      <c r="N36" s="113" t="e">
        <f t="shared" si="8"/>
        <v>#DIV/0!</v>
      </c>
      <c r="P36" s="8">
        <f t="shared" si="1"/>
        <v>0</v>
      </c>
    </row>
    <row r="37" spans="1:16" ht="15" customHeight="1" x14ac:dyDescent="0.2">
      <c r="A37" s="110" t="s">
        <v>219</v>
      </c>
      <c r="B37" s="114" t="s">
        <v>31</v>
      </c>
      <c r="C37" s="12" t="s">
        <v>435</v>
      </c>
      <c r="D37" s="20" t="s">
        <v>262</v>
      </c>
      <c r="E37" s="111" t="s">
        <v>25</v>
      </c>
      <c r="F37" s="13">
        <f>F36</f>
        <v>8.5500000000000007</v>
      </c>
      <c r="G37" s="112"/>
      <c r="H37" s="112"/>
      <c r="I37" s="112"/>
      <c r="J37" s="112">
        <f t="shared" si="2"/>
        <v>0</v>
      </c>
      <c r="K37" s="112">
        <f t="shared" si="7"/>
        <v>0</v>
      </c>
      <c r="L37" s="112">
        <f t="shared" si="3"/>
        <v>0</v>
      </c>
      <c r="M37" s="112">
        <f t="shared" si="0"/>
        <v>0</v>
      </c>
      <c r="N37" s="113" t="e">
        <f t="shared" si="8"/>
        <v>#DIV/0!</v>
      </c>
      <c r="P37" s="8">
        <f t="shared" si="1"/>
        <v>0</v>
      </c>
    </row>
    <row r="38" spans="1:16" ht="25.5" x14ac:dyDescent="0.2">
      <c r="A38" s="110" t="s">
        <v>220</v>
      </c>
      <c r="B38" s="114" t="s">
        <v>39</v>
      </c>
      <c r="C38" s="12" t="s">
        <v>435</v>
      </c>
      <c r="D38" s="20" t="s">
        <v>337</v>
      </c>
      <c r="E38" s="111" t="s">
        <v>17</v>
      </c>
      <c r="F38" s="13">
        <f>((8.95*2+6.55*1+8.65*1+9.5*2+2.24*2+6.83*1)-2.1)*2</f>
        <v>122.62</v>
      </c>
      <c r="G38" s="112"/>
      <c r="H38" s="112"/>
      <c r="I38" s="112"/>
      <c r="J38" s="112">
        <f t="shared" si="2"/>
        <v>0</v>
      </c>
      <c r="K38" s="112">
        <f t="shared" si="7"/>
        <v>0</v>
      </c>
      <c r="L38" s="112">
        <f t="shared" si="3"/>
        <v>0</v>
      </c>
      <c r="M38" s="112">
        <f t="shared" si="0"/>
        <v>0</v>
      </c>
      <c r="N38" s="113" t="e">
        <f t="shared" si="8"/>
        <v>#DIV/0!</v>
      </c>
      <c r="P38" s="8">
        <f t="shared" si="1"/>
        <v>0</v>
      </c>
    </row>
    <row r="39" spans="1:16" ht="25.5" customHeight="1" x14ac:dyDescent="0.2">
      <c r="A39" s="110" t="s">
        <v>221</v>
      </c>
      <c r="B39" s="114" t="s">
        <v>40</v>
      </c>
      <c r="C39" s="12" t="s">
        <v>435</v>
      </c>
      <c r="D39" s="20" t="s">
        <v>355</v>
      </c>
      <c r="E39" s="111" t="s">
        <v>17</v>
      </c>
      <c r="F39" s="13">
        <f>9.8*8.95</f>
        <v>87.71</v>
      </c>
      <c r="G39" s="112"/>
      <c r="H39" s="112"/>
      <c r="I39" s="112"/>
      <c r="J39" s="112">
        <f t="shared" si="2"/>
        <v>0</v>
      </c>
      <c r="K39" s="112">
        <f t="shared" si="7"/>
        <v>0</v>
      </c>
      <c r="L39" s="112">
        <f t="shared" si="3"/>
        <v>0</v>
      </c>
      <c r="M39" s="112">
        <f t="shared" si="0"/>
        <v>0</v>
      </c>
      <c r="N39" s="113" t="e">
        <f t="shared" si="8"/>
        <v>#DIV/0!</v>
      </c>
      <c r="P39" s="8">
        <f t="shared" si="1"/>
        <v>0</v>
      </c>
    </row>
    <row r="40" spans="1:16" ht="15" customHeight="1" x14ac:dyDescent="0.2">
      <c r="A40" s="110" t="s">
        <v>222</v>
      </c>
      <c r="B40" s="114" t="s">
        <v>41</v>
      </c>
      <c r="C40" s="12" t="s">
        <v>435</v>
      </c>
      <c r="D40" s="20" t="s">
        <v>356</v>
      </c>
      <c r="E40" s="111" t="s">
        <v>25</v>
      </c>
      <c r="F40" s="13">
        <f>(0.14*0.19*30.65)+(3.6*2*0.14*0.19+3.8*1*0.14*0.19)</f>
        <v>1.1100000000000001</v>
      </c>
      <c r="G40" s="112"/>
      <c r="H40" s="112"/>
      <c r="I40" s="112"/>
      <c r="J40" s="112">
        <f t="shared" si="2"/>
        <v>0</v>
      </c>
      <c r="K40" s="112">
        <f t="shared" si="7"/>
        <v>0</v>
      </c>
      <c r="L40" s="112">
        <f t="shared" si="3"/>
        <v>0</v>
      </c>
      <c r="M40" s="112">
        <f t="shared" si="0"/>
        <v>0</v>
      </c>
      <c r="N40" s="113" t="e">
        <f t="shared" si="8"/>
        <v>#DIV/0!</v>
      </c>
      <c r="P40" s="8">
        <f t="shared" si="1"/>
        <v>0</v>
      </c>
    </row>
    <row r="41" spans="1:16" ht="15" customHeight="1" x14ac:dyDescent="0.2">
      <c r="A41" s="110" t="s">
        <v>223</v>
      </c>
      <c r="B41" s="114" t="s">
        <v>42</v>
      </c>
      <c r="C41" s="12" t="s">
        <v>435</v>
      </c>
      <c r="D41" s="20" t="s">
        <v>358</v>
      </c>
      <c r="E41" s="111" t="s">
        <v>25</v>
      </c>
      <c r="F41" s="13">
        <f>(0.15*0.2*2.75*12)+(0.15*0.2*2*12)</f>
        <v>1.71</v>
      </c>
      <c r="G41" s="112"/>
      <c r="H41" s="112"/>
      <c r="I41" s="112"/>
      <c r="J41" s="112">
        <f t="shared" si="2"/>
        <v>0</v>
      </c>
      <c r="K41" s="112">
        <f t="shared" si="7"/>
        <v>0</v>
      </c>
      <c r="L41" s="112">
        <f t="shared" si="3"/>
        <v>0</v>
      </c>
      <c r="M41" s="112">
        <f t="shared" si="0"/>
        <v>0</v>
      </c>
      <c r="N41" s="113" t="e">
        <f t="shared" si="8"/>
        <v>#DIV/0!</v>
      </c>
      <c r="P41" s="8">
        <f t="shared" si="1"/>
        <v>0</v>
      </c>
    </row>
    <row r="42" spans="1:16" ht="24" customHeight="1" x14ac:dyDescent="0.2">
      <c r="A42" s="104" t="s">
        <v>43</v>
      </c>
      <c r="B42" s="105"/>
      <c r="C42" s="105"/>
      <c r="D42" s="106" t="s">
        <v>44</v>
      </c>
      <c r="E42" s="105"/>
      <c r="F42" s="107"/>
      <c r="G42" s="107"/>
      <c r="H42" s="105"/>
      <c r="I42" s="105"/>
      <c r="J42" s="105"/>
      <c r="K42" s="105"/>
      <c r="L42" s="105"/>
      <c r="M42" s="108">
        <f>SUM(M43:M48)</f>
        <v>0</v>
      </c>
      <c r="N42" s="109" t="e">
        <f>SUM(N43:N48)</f>
        <v>#DIV/0!</v>
      </c>
      <c r="P42" s="8">
        <f t="shared" si="1"/>
        <v>0</v>
      </c>
    </row>
    <row r="43" spans="1:16" ht="38.25" x14ac:dyDescent="0.2">
      <c r="A43" s="110" t="s">
        <v>45</v>
      </c>
      <c r="B43" s="114" t="s">
        <v>46</v>
      </c>
      <c r="C43" s="12" t="s">
        <v>19</v>
      </c>
      <c r="D43" s="20" t="s">
        <v>265</v>
      </c>
      <c r="E43" s="111" t="s">
        <v>17</v>
      </c>
      <c r="F43" s="13">
        <f>(8.65*9.5)-(4.55*2.54)+(4.25*2.23)</f>
        <v>80.099999999999994</v>
      </c>
      <c r="G43" s="112"/>
      <c r="H43" s="112"/>
      <c r="I43" s="112"/>
      <c r="J43" s="112">
        <f t="shared" si="2"/>
        <v>0</v>
      </c>
      <c r="K43" s="112">
        <f t="shared" ref="K43:K48" si="9">F43*H43</f>
        <v>0</v>
      </c>
      <c r="L43" s="112">
        <f t="shared" si="3"/>
        <v>0</v>
      </c>
      <c r="M43" s="112">
        <f t="shared" si="0"/>
        <v>0</v>
      </c>
      <c r="N43" s="113" t="e">
        <f t="shared" ref="N43:N48" si="10">M43/$M$164</f>
        <v>#DIV/0!</v>
      </c>
      <c r="P43" s="8">
        <f t="shared" si="1"/>
        <v>0</v>
      </c>
    </row>
    <row r="44" spans="1:16" ht="25.5" x14ac:dyDescent="0.2">
      <c r="A44" s="110" t="s">
        <v>224</v>
      </c>
      <c r="B44" s="114" t="s">
        <v>47</v>
      </c>
      <c r="C44" s="12" t="s">
        <v>435</v>
      </c>
      <c r="D44" s="20" t="s">
        <v>266</v>
      </c>
      <c r="E44" s="111" t="s">
        <v>17</v>
      </c>
      <c r="F44" s="13">
        <f>F43</f>
        <v>80.099999999999994</v>
      </c>
      <c r="G44" s="112"/>
      <c r="H44" s="112"/>
      <c r="I44" s="112"/>
      <c r="J44" s="112">
        <f t="shared" si="2"/>
        <v>0</v>
      </c>
      <c r="K44" s="112">
        <f t="shared" si="9"/>
        <v>0</v>
      </c>
      <c r="L44" s="112">
        <f t="shared" si="3"/>
        <v>0</v>
      </c>
      <c r="M44" s="112">
        <f t="shared" si="0"/>
        <v>0</v>
      </c>
      <c r="N44" s="113" t="e">
        <f t="shared" si="10"/>
        <v>#DIV/0!</v>
      </c>
      <c r="P44" s="8">
        <f t="shared" si="1"/>
        <v>0</v>
      </c>
    </row>
    <row r="45" spans="1:16" x14ac:dyDescent="0.2">
      <c r="A45" s="110" t="s">
        <v>225</v>
      </c>
      <c r="B45" s="114" t="s">
        <v>48</v>
      </c>
      <c r="C45" s="12" t="s">
        <v>435</v>
      </c>
      <c r="D45" s="20" t="s">
        <v>267</v>
      </c>
      <c r="E45" s="111" t="s">
        <v>17</v>
      </c>
      <c r="F45" s="13">
        <f>3.5*2.4*2</f>
        <v>16.8</v>
      </c>
      <c r="G45" s="112"/>
      <c r="H45" s="112"/>
      <c r="I45" s="112"/>
      <c r="J45" s="112">
        <f t="shared" si="2"/>
        <v>0</v>
      </c>
      <c r="K45" s="112">
        <f t="shared" si="9"/>
        <v>0</v>
      </c>
      <c r="L45" s="112">
        <f t="shared" si="3"/>
        <v>0</v>
      </c>
      <c r="M45" s="112">
        <f t="shared" si="0"/>
        <v>0</v>
      </c>
      <c r="N45" s="113" t="e">
        <f t="shared" si="10"/>
        <v>#DIV/0!</v>
      </c>
      <c r="P45" s="8">
        <f t="shared" si="1"/>
        <v>0</v>
      </c>
    </row>
    <row r="46" spans="1:16" ht="25.5" x14ac:dyDescent="0.2">
      <c r="A46" s="110" t="s">
        <v>226</v>
      </c>
      <c r="B46" s="114" t="s">
        <v>49</v>
      </c>
      <c r="C46" s="12" t="s">
        <v>19</v>
      </c>
      <c r="D46" s="20" t="s">
        <v>268</v>
      </c>
      <c r="E46" s="12" t="s">
        <v>23</v>
      </c>
      <c r="F46" s="13">
        <f>8.65+4.25</f>
        <v>12.9</v>
      </c>
      <c r="G46" s="112"/>
      <c r="H46" s="112"/>
      <c r="I46" s="112"/>
      <c r="J46" s="112">
        <f t="shared" si="2"/>
        <v>0</v>
      </c>
      <c r="K46" s="112">
        <f t="shared" si="9"/>
        <v>0</v>
      </c>
      <c r="L46" s="112">
        <f t="shared" si="3"/>
        <v>0</v>
      </c>
      <c r="M46" s="112">
        <f t="shared" si="0"/>
        <v>0</v>
      </c>
      <c r="N46" s="113" t="e">
        <f t="shared" si="10"/>
        <v>#DIV/0!</v>
      </c>
      <c r="P46" s="8">
        <f t="shared" si="1"/>
        <v>0</v>
      </c>
    </row>
    <row r="47" spans="1:16" ht="26.1" customHeight="1" x14ac:dyDescent="0.2">
      <c r="A47" s="110" t="s">
        <v>227</v>
      </c>
      <c r="B47" s="114" t="s">
        <v>50</v>
      </c>
      <c r="C47" s="12" t="s">
        <v>19</v>
      </c>
      <c r="D47" s="20" t="s">
        <v>269</v>
      </c>
      <c r="E47" s="12" t="s">
        <v>23</v>
      </c>
      <c r="F47" s="13">
        <f>37.5+36.3+14.18+12.98+7</f>
        <v>107.96</v>
      </c>
      <c r="G47" s="112"/>
      <c r="H47" s="112"/>
      <c r="I47" s="112"/>
      <c r="J47" s="112">
        <f t="shared" si="2"/>
        <v>0</v>
      </c>
      <c r="K47" s="112">
        <f t="shared" si="9"/>
        <v>0</v>
      </c>
      <c r="L47" s="112">
        <f t="shared" si="3"/>
        <v>0</v>
      </c>
      <c r="M47" s="112">
        <f t="shared" si="0"/>
        <v>0</v>
      </c>
      <c r="N47" s="113" t="e">
        <f t="shared" si="10"/>
        <v>#DIV/0!</v>
      </c>
      <c r="P47" s="8">
        <f t="shared" si="1"/>
        <v>0</v>
      </c>
    </row>
    <row r="48" spans="1:16" x14ac:dyDescent="0.2">
      <c r="A48" s="110" t="s">
        <v>228</v>
      </c>
      <c r="B48" s="114" t="s">
        <v>51</v>
      </c>
      <c r="C48" s="12" t="s">
        <v>52</v>
      </c>
      <c r="D48" s="20" t="s">
        <v>270</v>
      </c>
      <c r="E48" s="12" t="s">
        <v>23</v>
      </c>
      <c r="F48" s="13">
        <v>7</v>
      </c>
      <c r="G48" s="112"/>
      <c r="H48" s="112"/>
      <c r="I48" s="112"/>
      <c r="J48" s="112">
        <f t="shared" si="2"/>
        <v>0</v>
      </c>
      <c r="K48" s="112">
        <f t="shared" si="9"/>
        <v>0</v>
      </c>
      <c r="L48" s="112">
        <f t="shared" si="3"/>
        <v>0</v>
      </c>
      <c r="M48" s="112">
        <f t="shared" si="0"/>
        <v>0</v>
      </c>
      <c r="N48" s="113" t="e">
        <f t="shared" si="10"/>
        <v>#DIV/0!</v>
      </c>
      <c r="P48" s="8">
        <f t="shared" ref="P48:P79" si="11">F48*G48</f>
        <v>0</v>
      </c>
    </row>
    <row r="49" spans="1:16" ht="24" customHeight="1" x14ac:dyDescent="0.2">
      <c r="A49" s="104" t="s">
        <v>53</v>
      </c>
      <c r="B49" s="105"/>
      <c r="C49" s="105"/>
      <c r="D49" s="106" t="s">
        <v>54</v>
      </c>
      <c r="E49" s="105"/>
      <c r="F49" s="107"/>
      <c r="G49" s="107"/>
      <c r="H49" s="105"/>
      <c r="I49" s="105"/>
      <c r="J49" s="105"/>
      <c r="K49" s="105"/>
      <c r="L49" s="105"/>
      <c r="M49" s="108">
        <f>SUM(M50:M82)/2</f>
        <v>0</v>
      </c>
      <c r="N49" s="109" t="e">
        <f>SUM(N50:N82)/2</f>
        <v>#DIV/0!</v>
      </c>
      <c r="P49" s="8">
        <f t="shared" si="11"/>
        <v>0</v>
      </c>
    </row>
    <row r="50" spans="1:16" ht="24" customHeight="1" x14ac:dyDescent="0.2">
      <c r="A50" s="116" t="s">
        <v>55</v>
      </c>
      <c r="B50" s="117"/>
      <c r="C50" s="117"/>
      <c r="D50" s="118" t="s">
        <v>56</v>
      </c>
      <c r="E50" s="117"/>
      <c r="F50" s="119"/>
      <c r="G50" s="119"/>
      <c r="H50" s="119"/>
      <c r="I50" s="119"/>
      <c r="J50" s="119"/>
      <c r="K50" s="119"/>
      <c r="L50" s="119"/>
      <c r="M50" s="120">
        <f>SUM(M51:M52)</f>
        <v>0</v>
      </c>
      <c r="N50" s="121" t="e">
        <f>SUM(N51:N52)</f>
        <v>#DIV/0!</v>
      </c>
      <c r="P50" s="8">
        <f t="shared" si="11"/>
        <v>0</v>
      </c>
    </row>
    <row r="51" spans="1:16" x14ac:dyDescent="0.2">
      <c r="A51" s="110" t="s">
        <v>57</v>
      </c>
      <c r="B51" s="114" t="s">
        <v>58</v>
      </c>
      <c r="C51" s="12" t="s">
        <v>435</v>
      </c>
      <c r="D51" s="20" t="s">
        <v>271</v>
      </c>
      <c r="E51" s="111" t="s">
        <v>59</v>
      </c>
      <c r="F51" s="13">
        <v>1</v>
      </c>
      <c r="G51" s="112"/>
      <c r="H51" s="112"/>
      <c r="I51" s="112"/>
      <c r="J51" s="112">
        <f t="shared" si="2"/>
        <v>0</v>
      </c>
      <c r="K51" s="112">
        <f>F51*H51</f>
        <v>0</v>
      </c>
      <c r="L51" s="112">
        <f t="shared" si="3"/>
        <v>0</v>
      </c>
      <c r="M51" s="112">
        <f t="shared" ref="M51:M87" si="12">K51+L51</f>
        <v>0</v>
      </c>
      <c r="N51" s="113" t="e">
        <f>M51/$M$164</f>
        <v>#DIV/0!</v>
      </c>
      <c r="P51" s="8">
        <f t="shared" si="11"/>
        <v>0</v>
      </c>
    </row>
    <row r="52" spans="1:16" ht="25.5" x14ac:dyDescent="0.2">
      <c r="A52" s="110" t="s">
        <v>425</v>
      </c>
      <c r="B52" s="114" t="s">
        <v>60</v>
      </c>
      <c r="C52" s="12" t="s">
        <v>435</v>
      </c>
      <c r="D52" s="20" t="s">
        <v>272</v>
      </c>
      <c r="E52" s="111" t="s">
        <v>59</v>
      </c>
      <c r="F52" s="13">
        <v>2</v>
      </c>
      <c r="G52" s="112"/>
      <c r="H52" s="112"/>
      <c r="I52" s="112"/>
      <c r="J52" s="112">
        <f t="shared" si="2"/>
        <v>0</v>
      </c>
      <c r="K52" s="112">
        <f>F52*H52</f>
        <v>0</v>
      </c>
      <c r="L52" s="112">
        <f t="shared" si="3"/>
        <v>0</v>
      </c>
      <c r="M52" s="112">
        <f t="shared" si="12"/>
        <v>0</v>
      </c>
      <c r="N52" s="113" t="e">
        <f>M52/$M$164</f>
        <v>#DIV/0!</v>
      </c>
      <c r="P52" s="8">
        <f t="shared" si="11"/>
        <v>0</v>
      </c>
    </row>
    <row r="53" spans="1:16" ht="24" customHeight="1" x14ac:dyDescent="0.2">
      <c r="A53" s="116" t="s">
        <v>61</v>
      </c>
      <c r="B53" s="117"/>
      <c r="C53" s="117"/>
      <c r="D53" s="118" t="s">
        <v>62</v>
      </c>
      <c r="E53" s="117"/>
      <c r="F53" s="119"/>
      <c r="G53" s="119"/>
      <c r="H53" s="119"/>
      <c r="I53" s="119"/>
      <c r="J53" s="119"/>
      <c r="K53" s="119"/>
      <c r="L53" s="119"/>
      <c r="M53" s="120">
        <f>SUM(M54:M60)</f>
        <v>0</v>
      </c>
      <c r="N53" s="121" t="e">
        <f>SUM(N54:N60)</f>
        <v>#DIV/0!</v>
      </c>
      <c r="P53" s="8">
        <f t="shared" si="11"/>
        <v>0</v>
      </c>
    </row>
    <row r="54" spans="1:16" ht="25.5" x14ac:dyDescent="0.2">
      <c r="A54" s="110" t="s">
        <v>63</v>
      </c>
      <c r="B54" s="114" t="s">
        <v>64</v>
      </c>
      <c r="C54" s="12" t="s">
        <v>435</v>
      </c>
      <c r="D54" s="20" t="s">
        <v>273</v>
      </c>
      <c r="E54" s="111" t="s">
        <v>23</v>
      </c>
      <c r="F54" s="13">
        <v>33</v>
      </c>
      <c r="G54" s="112"/>
      <c r="H54" s="112"/>
      <c r="I54" s="112"/>
      <c r="J54" s="112">
        <f t="shared" si="2"/>
        <v>0</v>
      </c>
      <c r="K54" s="112">
        <f t="shared" ref="K54:K60" si="13">F54*H54</f>
        <v>0</v>
      </c>
      <c r="L54" s="112">
        <f t="shared" si="3"/>
        <v>0</v>
      </c>
      <c r="M54" s="112">
        <f t="shared" si="12"/>
        <v>0</v>
      </c>
      <c r="N54" s="113" t="e">
        <f t="shared" ref="N54:N60" si="14">M54/$M$164</f>
        <v>#DIV/0!</v>
      </c>
      <c r="P54" s="8">
        <f t="shared" si="11"/>
        <v>0</v>
      </c>
    </row>
    <row r="55" spans="1:16" ht="25.5" x14ac:dyDescent="0.2">
      <c r="A55" s="110" t="s">
        <v>229</v>
      </c>
      <c r="B55" s="114" t="s">
        <v>65</v>
      </c>
      <c r="C55" s="12" t="s">
        <v>435</v>
      </c>
      <c r="D55" s="20" t="s">
        <v>274</v>
      </c>
      <c r="E55" s="111" t="s">
        <v>23</v>
      </c>
      <c r="F55" s="13">
        <v>29</v>
      </c>
      <c r="G55" s="112"/>
      <c r="H55" s="112"/>
      <c r="I55" s="112"/>
      <c r="J55" s="112">
        <f t="shared" si="2"/>
        <v>0</v>
      </c>
      <c r="K55" s="112">
        <f t="shared" si="13"/>
        <v>0</v>
      </c>
      <c r="L55" s="112">
        <f t="shared" si="3"/>
        <v>0</v>
      </c>
      <c r="M55" s="112">
        <f t="shared" si="12"/>
        <v>0</v>
      </c>
      <c r="N55" s="113" t="e">
        <f t="shared" si="14"/>
        <v>#DIV/0!</v>
      </c>
      <c r="P55" s="8">
        <f t="shared" si="11"/>
        <v>0</v>
      </c>
    </row>
    <row r="56" spans="1:16" ht="25.5" x14ac:dyDescent="0.2">
      <c r="A56" s="110" t="s">
        <v>230</v>
      </c>
      <c r="B56" s="114" t="s">
        <v>66</v>
      </c>
      <c r="C56" s="12" t="s">
        <v>435</v>
      </c>
      <c r="D56" s="20" t="s">
        <v>275</v>
      </c>
      <c r="E56" s="111" t="s">
        <v>23</v>
      </c>
      <c r="F56" s="13">
        <v>13</v>
      </c>
      <c r="G56" s="112"/>
      <c r="H56" s="112"/>
      <c r="I56" s="112"/>
      <c r="J56" s="112">
        <f t="shared" si="2"/>
        <v>0</v>
      </c>
      <c r="K56" s="112">
        <f t="shared" si="13"/>
        <v>0</v>
      </c>
      <c r="L56" s="112">
        <f t="shared" si="3"/>
        <v>0</v>
      </c>
      <c r="M56" s="112">
        <f t="shared" si="12"/>
        <v>0</v>
      </c>
      <c r="N56" s="113" t="e">
        <f t="shared" si="14"/>
        <v>#DIV/0!</v>
      </c>
      <c r="P56" s="8">
        <f t="shared" si="11"/>
        <v>0</v>
      </c>
    </row>
    <row r="57" spans="1:16" ht="25.5" x14ac:dyDescent="0.2">
      <c r="A57" s="110" t="s">
        <v>231</v>
      </c>
      <c r="B57" s="114" t="s">
        <v>67</v>
      </c>
      <c r="C57" s="12" t="s">
        <v>435</v>
      </c>
      <c r="D57" s="20" t="s">
        <v>276</v>
      </c>
      <c r="E57" s="111" t="s">
        <v>23</v>
      </c>
      <c r="F57" s="13">
        <v>18</v>
      </c>
      <c r="G57" s="112"/>
      <c r="H57" s="112"/>
      <c r="I57" s="112"/>
      <c r="J57" s="112">
        <f t="shared" si="2"/>
        <v>0</v>
      </c>
      <c r="K57" s="112">
        <f t="shared" si="13"/>
        <v>0</v>
      </c>
      <c r="L57" s="112">
        <f t="shared" si="3"/>
        <v>0</v>
      </c>
      <c r="M57" s="112">
        <f t="shared" si="12"/>
        <v>0</v>
      </c>
      <c r="N57" s="113" t="e">
        <f t="shared" si="14"/>
        <v>#DIV/0!</v>
      </c>
      <c r="P57" s="8">
        <f t="shared" si="11"/>
        <v>0</v>
      </c>
    </row>
    <row r="58" spans="1:16" ht="25.5" x14ac:dyDescent="0.2">
      <c r="A58" s="110" t="s">
        <v>232</v>
      </c>
      <c r="B58" s="114" t="s">
        <v>68</v>
      </c>
      <c r="C58" s="12" t="s">
        <v>435</v>
      </c>
      <c r="D58" s="20" t="s">
        <v>277</v>
      </c>
      <c r="E58" s="111" t="s">
        <v>23</v>
      </c>
      <c r="F58" s="13">
        <v>21</v>
      </c>
      <c r="G58" s="112"/>
      <c r="H58" s="112"/>
      <c r="I58" s="112"/>
      <c r="J58" s="112">
        <f t="shared" si="2"/>
        <v>0</v>
      </c>
      <c r="K58" s="112">
        <f t="shared" si="13"/>
        <v>0</v>
      </c>
      <c r="L58" s="112">
        <f t="shared" si="3"/>
        <v>0</v>
      </c>
      <c r="M58" s="112">
        <f t="shared" si="12"/>
        <v>0</v>
      </c>
      <c r="N58" s="113" t="e">
        <f t="shared" si="14"/>
        <v>#DIV/0!</v>
      </c>
      <c r="P58" s="8">
        <f t="shared" si="11"/>
        <v>0</v>
      </c>
    </row>
    <row r="59" spans="1:16" x14ac:dyDescent="0.2">
      <c r="A59" s="110" t="s">
        <v>233</v>
      </c>
      <c r="B59" s="114" t="s">
        <v>69</v>
      </c>
      <c r="C59" s="12" t="s">
        <v>435</v>
      </c>
      <c r="D59" s="20" t="s">
        <v>278</v>
      </c>
      <c r="E59" s="111" t="s">
        <v>23</v>
      </c>
      <c r="F59" s="13">
        <v>28</v>
      </c>
      <c r="G59" s="112"/>
      <c r="H59" s="112"/>
      <c r="I59" s="112"/>
      <c r="J59" s="112">
        <f t="shared" si="2"/>
        <v>0</v>
      </c>
      <c r="K59" s="112">
        <f t="shared" si="13"/>
        <v>0</v>
      </c>
      <c r="L59" s="112">
        <f t="shared" si="3"/>
        <v>0</v>
      </c>
      <c r="M59" s="112">
        <f t="shared" si="12"/>
        <v>0</v>
      </c>
      <c r="N59" s="113" t="e">
        <f t="shared" si="14"/>
        <v>#DIV/0!</v>
      </c>
      <c r="P59" s="8">
        <f t="shared" si="11"/>
        <v>0</v>
      </c>
    </row>
    <row r="60" spans="1:16" x14ac:dyDescent="0.2">
      <c r="A60" s="110" t="s">
        <v>234</v>
      </c>
      <c r="B60" s="114" t="s">
        <v>70</v>
      </c>
      <c r="C60" s="12" t="s">
        <v>435</v>
      </c>
      <c r="D60" s="20" t="s">
        <v>279</v>
      </c>
      <c r="E60" s="111" t="s">
        <v>23</v>
      </c>
      <c r="F60" s="13">
        <v>63</v>
      </c>
      <c r="G60" s="112"/>
      <c r="H60" s="112"/>
      <c r="I60" s="112"/>
      <c r="J60" s="112">
        <f t="shared" si="2"/>
        <v>0</v>
      </c>
      <c r="K60" s="112">
        <f t="shared" si="13"/>
        <v>0</v>
      </c>
      <c r="L60" s="112">
        <f t="shared" si="3"/>
        <v>0</v>
      </c>
      <c r="M60" s="112">
        <f t="shared" si="12"/>
        <v>0</v>
      </c>
      <c r="N60" s="113" t="e">
        <f t="shared" si="14"/>
        <v>#DIV/0!</v>
      </c>
      <c r="P60" s="8">
        <f t="shared" si="11"/>
        <v>0</v>
      </c>
    </row>
    <row r="61" spans="1:16" ht="24" customHeight="1" x14ac:dyDescent="0.2">
      <c r="A61" s="116" t="s">
        <v>71</v>
      </c>
      <c r="B61" s="117"/>
      <c r="C61" s="117"/>
      <c r="D61" s="118" t="s">
        <v>72</v>
      </c>
      <c r="E61" s="117"/>
      <c r="F61" s="119"/>
      <c r="G61" s="119"/>
      <c r="H61" s="119"/>
      <c r="I61" s="119"/>
      <c r="J61" s="119"/>
      <c r="K61" s="119"/>
      <c r="L61" s="119"/>
      <c r="M61" s="120">
        <f>SUM(M62:M66)</f>
        <v>0</v>
      </c>
      <c r="N61" s="121" t="e">
        <f>SUM(N62:N66)</f>
        <v>#DIV/0!</v>
      </c>
      <c r="P61" s="8">
        <f t="shared" si="11"/>
        <v>0</v>
      </c>
    </row>
    <row r="62" spans="1:16" x14ac:dyDescent="0.2">
      <c r="A62" s="110" t="s">
        <v>73</v>
      </c>
      <c r="B62" s="114" t="s">
        <v>74</v>
      </c>
      <c r="C62" s="12" t="s">
        <v>435</v>
      </c>
      <c r="D62" s="20" t="s">
        <v>280</v>
      </c>
      <c r="E62" s="111" t="s">
        <v>59</v>
      </c>
      <c r="F62" s="13">
        <v>5</v>
      </c>
      <c r="G62" s="112"/>
      <c r="H62" s="112"/>
      <c r="I62" s="112"/>
      <c r="J62" s="112">
        <f t="shared" si="2"/>
        <v>0</v>
      </c>
      <c r="K62" s="112">
        <f>F62*H62</f>
        <v>0</v>
      </c>
      <c r="L62" s="112">
        <f t="shared" si="3"/>
        <v>0</v>
      </c>
      <c r="M62" s="112">
        <f t="shared" si="12"/>
        <v>0</v>
      </c>
      <c r="N62" s="113" t="e">
        <f>M62/$M$164</f>
        <v>#DIV/0!</v>
      </c>
      <c r="P62" s="8">
        <f t="shared" si="11"/>
        <v>0</v>
      </c>
    </row>
    <row r="63" spans="1:16" x14ac:dyDescent="0.2">
      <c r="A63" s="110" t="s">
        <v>235</v>
      </c>
      <c r="B63" s="114" t="s">
        <v>75</v>
      </c>
      <c r="C63" s="12" t="s">
        <v>435</v>
      </c>
      <c r="D63" s="20" t="s">
        <v>281</v>
      </c>
      <c r="E63" s="111" t="s">
        <v>59</v>
      </c>
      <c r="F63" s="13">
        <v>2</v>
      </c>
      <c r="G63" s="112"/>
      <c r="H63" s="112"/>
      <c r="I63" s="112"/>
      <c r="J63" s="112">
        <f t="shared" si="2"/>
        <v>0</v>
      </c>
      <c r="K63" s="112">
        <f>F63*H63</f>
        <v>0</v>
      </c>
      <c r="L63" s="112">
        <f t="shared" si="3"/>
        <v>0</v>
      </c>
      <c r="M63" s="112">
        <f t="shared" si="12"/>
        <v>0</v>
      </c>
      <c r="N63" s="113" t="e">
        <f>M63/$M$164</f>
        <v>#DIV/0!</v>
      </c>
      <c r="P63" s="8">
        <f t="shared" si="11"/>
        <v>0</v>
      </c>
    </row>
    <row r="64" spans="1:16" x14ac:dyDescent="0.2">
      <c r="A64" s="110" t="s">
        <v>236</v>
      </c>
      <c r="B64" s="114" t="s">
        <v>76</v>
      </c>
      <c r="C64" s="12" t="s">
        <v>435</v>
      </c>
      <c r="D64" s="20" t="s">
        <v>282</v>
      </c>
      <c r="E64" s="111" t="s">
        <v>59</v>
      </c>
      <c r="F64" s="13">
        <v>11</v>
      </c>
      <c r="G64" s="112"/>
      <c r="H64" s="112"/>
      <c r="I64" s="112"/>
      <c r="J64" s="112">
        <f t="shared" si="2"/>
        <v>0</v>
      </c>
      <c r="K64" s="112">
        <f>F64*H64</f>
        <v>0</v>
      </c>
      <c r="L64" s="112">
        <f t="shared" si="3"/>
        <v>0</v>
      </c>
      <c r="M64" s="112">
        <f t="shared" si="12"/>
        <v>0</v>
      </c>
      <c r="N64" s="113" t="e">
        <f>M64/$M$164</f>
        <v>#DIV/0!</v>
      </c>
      <c r="P64" s="8">
        <f t="shared" si="11"/>
        <v>0</v>
      </c>
    </row>
    <row r="65" spans="1:16" x14ac:dyDescent="0.2">
      <c r="A65" s="110" t="s">
        <v>237</v>
      </c>
      <c r="B65" s="114" t="s">
        <v>77</v>
      </c>
      <c r="C65" s="12" t="s">
        <v>52</v>
      </c>
      <c r="D65" s="20" t="s">
        <v>283</v>
      </c>
      <c r="E65" s="111" t="s">
        <v>59</v>
      </c>
      <c r="F65" s="13">
        <v>4</v>
      </c>
      <c r="G65" s="112"/>
      <c r="H65" s="112"/>
      <c r="I65" s="112"/>
      <c r="J65" s="112">
        <f t="shared" si="2"/>
        <v>0</v>
      </c>
      <c r="K65" s="112">
        <f>F65*H65</f>
        <v>0</v>
      </c>
      <c r="L65" s="112">
        <f t="shared" si="3"/>
        <v>0</v>
      </c>
      <c r="M65" s="112">
        <f t="shared" si="12"/>
        <v>0</v>
      </c>
      <c r="N65" s="113" t="e">
        <f>M65/$M$164</f>
        <v>#DIV/0!</v>
      </c>
      <c r="P65" s="8">
        <f t="shared" si="11"/>
        <v>0</v>
      </c>
    </row>
    <row r="66" spans="1:16" ht="38.25" x14ac:dyDescent="0.2">
      <c r="A66" s="110" t="s">
        <v>238</v>
      </c>
      <c r="B66" s="114" t="s">
        <v>79</v>
      </c>
      <c r="C66" s="12" t="s">
        <v>19</v>
      </c>
      <c r="D66" s="20" t="s">
        <v>284</v>
      </c>
      <c r="E66" s="111" t="s">
        <v>59</v>
      </c>
      <c r="F66" s="13">
        <v>1</v>
      </c>
      <c r="G66" s="112"/>
      <c r="H66" s="112"/>
      <c r="I66" s="112"/>
      <c r="J66" s="112">
        <f t="shared" si="2"/>
        <v>0</v>
      </c>
      <c r="K66" s="112">
        <f>F66*H66</f>
        <v>0</v>
      </c>
      <c r="L66" s="112">
        <f t="shared" si="3"/>
        <v>0</v>
      </c>
      <c r="M66" s="112">
        <f t="shared" si="12"/>
        <v>0</v>
      </c>
      <c r="N66" s="113" t="e">
        <f>M66/$M$164</f>
        <v>#DIV/0!</v>
      </c>
      <c r="P66" s="8">
        <f t="shared" si="11"/>
        <v>0</v>
      </c>
    </row>
    <row r="67" spans="1:16" ht="24" customHeight="1" x14ac:dyDescent="0.2">
      <c r="A67" s="116" t="s">
        <v>80</v>
      </c>
      <c r="B67" s="117"/>
      <c r="C67" s="117"/>
      <c r="D67" s="118" t="s">
        <v>81</v>
      </c>
      <c r="E67" s="117"/>
      <c r="F67" s="119"/>
      <c r="G67" s="119"/>
      <c r="H67" s="119"/>
      <c r="I67" s="119"/>
      <c r="J67" s="119"/>
      <c r="K67" s="119"/>
      <c r="L67" s="119"/>
      <c r="M67" s="120">
        <f>SUM(M68:M82)</f>
        <v>0</v>
      </c>
      <c r="N67" s="121" t="e">
        <f>SUM(N68:N82)</f>
        <v>#DIV/0!</v>
      </c>
      <c r="P67" s="8">
        <f t="shared" si="11"/>
        <v>0</v>
      </c>
    </row>
    <row r="68" spans="1:16" ht="25.5" x14ac:dyDescent="0.2">
      <c r="A68" s="110" t="s">
        <v>82</v>
      </c>
      <c r="B68" s="114" t="s">
        <v>83</v>
      </c>
      <c r="C68" s="12" t="s">
        <v>435</v>
      </c>
      <c r="D68" s="20" t="s">
        <v>285</v>
      </c>
      <c r="E68" s="111" t="s">
        <v>17</v>
      </c>
      <c r="F68" s="13">
        <v>9.82</v>
      </c>
      <c r="G68" s="112"/>
      <c r="H68" s="112"/>
      <c r="I68" s="112"/>
      <c r="J68" s="112">
        <f t="shared" si="2"/>
        <v>0</v>
      </c>
      <c r="K68" s="112">
        <f t="shared" ref="K68:K82" si="15">F68*H68</f>
        <v>0</v>
      </c>
      <c r="L68" s="112">
        <f t="shared" si="3"/>
        <v>0</v>
      </c>
      <c r="M68" s="112">
        <f t="shared" si="12"/>
        <v>0</v>
      </c>
      <c r="N68" s="113" t="e">
        <f t="shared" ref="N68:N82" si="16">M68/$M$164</f>
        <v>#DIV/0!</v>
      </c>
      <c r="P68" s="8">
        <f t="shared" si="11"/>
        <v>0</v>
      </c>
    </row>
    <row r="69" spans="1:16" ht="15" customHeight="1" x14ac:dyDescent="0.2">
      <c r="A69" s="110" t="s">
        <v>239</v>
      </c>
      <c r="B69" s="114" t="s">
        <v>84</v>
      </c>
      <c r="C69" s="12" t="s">
        <v>435</v>
      </c>
      <c r="D69" s="20" t="s">
        <v>286</v>
      </c>
      <c r="E69" s="111" t="s">
        <v>59</v>
      </c>
      <c r="F69" s="13">
        <v>2</v>
      </c>
      <c r="G69" s="112"/>
      <c r="H69" s="112"/>
      <c r="I69" s="112"/>
      <c r="J69" s="112">
        <f t="shared" si="2"/>
        <v>0</v>
      </c>
      <c r="K69" s="112">
        <f t="shared" si="15"/>
        <v>0</v>
      </c>
      <c r="L69" s="112">
        <f t="shared" si="3"/>
        <v>0</v>
      </c>
      <c r="M69" s="112">
        <f t="shared" si="12"/>
        <v>0</v>
      </c>
      <c r="N69" s="113" t="e">
        <f t="shared" si="16"/>
        <v>#DIV/0!</v>
      </c>
      <c r="P69" s="8">
        <f t="shared" si="11"/>
        <v>0</v>
      </c>
    </row>
    <row r="70" spans="1:16" ht="15" customHeight="1" x14ac:dyDescent="0.2">
      <c r="A70" s="110" t="s">
        <v>240</v>
      </c>
      <c r="B70" s="114" t="s">
        <v>85</v>
      </c>
      <c r="C70" s="12" t="s">
        <v>435</v>
      </c>
      <c r="D70" s="20" t="s">
        <v>287</v>
      </c>
      <c r="E70" s="111" t="s">
        <v>59</v>
      </c>
      <c r="F70" s="13">
        <v>6</v>
      </c>
      <c r="G70" s="112"/>
      <c r="H70" s="112"/>
      <c r="I70" s="112"/>
      <c r="J70" s="112">
        <f t="shared" si="2"/>
        <v>0</v>
      </c>
      <c r="K70" s="112">
        <f t="shared" si="15"/>
        <v>0</v>
      </c>
      <c r="L70" s="112">
        <f t="shared" si="3"/>
        <v>0</v>
      </c>
      <c r="M70" s="112">
        <f t="shared" si="12"/>
        <v>0</v>
      </c>
      <c r="N70" s="113" t="e">
        <f t="shared" si="16"/>
        <v>#DIV/0!</v>
      </c>
      <c r="P70" s="8">
        <f t="shared" si="11"/>
        <v>0</v>
      </c>
    </row>
    <row r="71" spans="1:16" ht="15" customHeight="1" x14ac:dyDescent="0.2">
      <c r="A71" s="110" t="s">
        <v>241</v>
      </c>
      <c r="B71" s="114" t="s">
        <v>86</v>
      </c>
      <c r="C71" s="12" t="s">
        <v>435</v>
      </c>
      <c r="D71" s="20" t="s">
        <v>288</v>
      </c>
      <c r="E71" s="111" t="s">
        <v>59</v>
      </c>
      <c r="F71" s="13">
        <v>2</v>
      </c>
      <c r="G71" s="112"/>
      <c r="H71" s="112"/>
      <c r="I71" s="112"/>
      <c r="J71" s="112">
        <f t="shared" si="2"/>
        <v>0</v>
      </c>
      <c r="K71" s="112">
        <f t="shared" si="15"/>
        <v>0</v>
      </c>
      <c r="L71" s="112">
        <f t="shared" si="3"/>
        <v>0</v>
      </c>
      <c r="M71" s="112">
        <f t="shared" si="12"/>
        <v>0</v>
      </c>
      <c r="N71" s="113" t="e">
        <f t="shared" si="16"/>
        <v>#DIV/0!</v>
      </c>
      <c r="P71" s="8">
        <f t="shared" si="11"/>
        <v>0</v>
      </c>
    </row>
    <row r="72" spans="1:16" ht="25.5" x14ac:dyDescent="0.2">
      <c r="A72" s="110" t="s">
        <v>242</v>
      </c>
      <c r="B72" s="114" t="s">
        <v>87</v>
      </c>
      <c r="C72" s="12" t="s">
        <v>435</v>
      </c>
      <c r="D72" s="20" t="s">
        <v>289</v>
      </c>
      <c r="E72" s="111" t="s">
        <v>59</v>
      </c>
      <c r="F72" s="13">
        <v>2</v>
      </c>
      <c r="G72" s="112"/>
      <c r="H72" s="112"/>
      <c r="I72" s="112"/>
      <c r="J72" s="112">
        <f t="shared" si="2"/>
        <v>0</v>
      </c>
      <c r="K72" s="112">
        <f t="shared" si="15"/>
        <v>0</v>
      </c>
      <c r="L72" s="112">
        <f t="shared" si="3"/>
        <v>0</v>
      </c>
      <c r="M72" s="112">
        <f t="shared" si="12"/>
        <v>0</v>
      </c>
      <c r="N72" s="113" t="e">
        <f t="shared" si="16"/>
        <v>#DIV/0!</v>
      </c>
      <c r="P72" s="8">
        <f t="shared" si="11"/>
        <v>0</v>
      </c>
    </row>
    <row r="73" spans="1:16" x14ac:dyDescent="0.2">
      <c r="A73" s="110" t="s">
        <v>243</v>
      </c>
      <c r="B73" s="114" t="s">
        <v>88</v>
      </c>
      <c r="C73" s="12" t="s">
        <v>435</v>
      </c>
      <c r="D73" s="20" t="s">
        <v>290</v>
      </c>
      <c r="E73" s="111" t="s">
        <v>59</v>
      </c>
      <c r="F73" s="13">
        <v>5</v>
      </c>
      <c r="G73" s="112"/>
      <c r="H73" s="112"/>
      <c r="I73" s="112"/>
      <c r="J73" s="112">
        <f t="shared" si="2"/>
        <v>0</v>
      </c>
      <c r="K73" s="112">
        <f t="shared" si="15"/>
        <v>0</v>
      </c>
      <c r="L73" s="112">
        <f t="shared" si="3"/>
        <v>0</v>
      </c>
      <c r="M73" s="112">
        <f t="shared" si="12"/>
        <v>0</v>
      </c>
      <c r="N73" s="113" t="e">
        <f t="shared" si="16"/>
        <v>#DIV/0!</v>
      </c>
      <c r="P73" s="8">
        <f t="shared" si="11"/>
        <v>0</v>
      </c>
    </row>
    <row r="74" spans="1:16" x14ac:dyDescent="0.2">
      <c r="A74" s="110" t="s">
        <v>244</v>
      </c>
      <c r="B74" s="114" t="s">
        <v>89</v>
      </c>
      <c r="C74" s="12" t="s">
        <v>435</v>
      </c>
      <c r="D74" s="20" t="s">
        <v>291</v>
      </c>
      <c r="E74" s="111" t="s">
        <v>59</v>
      </c>
      <c r="F74" s="13">
        <v>3</v>
      </c>
      <c r="G74" s="112"/>
      <c r="H74" s="112"/>
      <c r="I74" s="112"/>
      <c r="J74" s="112">
        <f t="shared" si="2"/>
        <v>0</v>
      </c>
      <c r="K74" s="112">
        <f t="shared" si="15"/>
        <v>0</v>
      </c>
      <c r="L74" s="112">
        <f t="shared" si="3"/>
        <v>0</v>
      </c>
      <c r="M74" s="112">
        <f t="shared" si="12"/>
        <v>0</v>
      </c>
      <c r="N74" s="113" t="e">
        <f t="shared" si="16"/>
        <v>#DIV/0!</v>
      </c>
      <c r="P74" s="8">
        <f t="shared" si="11"/>
        <v>0</v>
      </c>
    </row>
    <row r="75" spans="1:16" ht="15" customHeight="1" x14ac:dyDescent="0.2">
      <c r="A75" s="110" t="s">
        <v>245</v>
      </c>
      <c r="B75" s="114" t="s">
        <v>90</v>
      </c>
      <c r="C75" s="12" t="s">
        <v>435</v>
      </c>
      <c r="D75" s="20" t="s">
        <v>292</v>
      </c>
      <c r="E75" s="111" t="s">
        <v>59</v>
      </c>
      <c r="F75" s="13">
        <v>3</v>
      </c>
      <c r="G75" s="112"/>
      <c r="H75" s="112"/>
      <c r="I75" s="112"/>
      <c r="J75" s="112">
        <f t="shared" si="2"/>
        <v>0</v>
      </c>
      <c r="K75" s="112">
        <f t="shared" si="15"/>
        <v>0</v>
      </c>
      <c r="L75" s="112">
        <f t="shared" si="3"/>
        <v>0</v>
      </c>
      <c r="M75" s="112">
        <f t="shared" si="12"/>
        <v>0</v>
      </c>
      <c r="N75" s="113" t="e">
        <f t="shared" si="16"/>
        <v>#DIV/0!</v>
      </c>
      <c r="P75" s="8">
        <f t="shared" si="11"/>
        <v>0</v>
      </c>
    </row>
    <row r="76" spans="1:16" ht="15" customHeight="1" x14ac:dyDescent="0.2">
      <c r="A76" s="110" t="s">
        <v>246</v>
      </c>
      <c r="B76" s="114" t="s">
        <v>91</v>
      </c>
      <c r="C76" s="12" t="s">
        <v>435</v>
      </c>
      <c r="D76" s="20" t="s">
        <v>293</v>
      </c>
      <c r="E76" s="111" t="s">
        <v>59</v>
      </c>
      <c r="F76" s="13">
        <v>7</v>
      </c>
      <c r="G76" s="112"/>
      <c r="H76" s="112"/>
      <c r="I76" s="112"/>
      <c r="J76" s="112">
        <f t="shared" si="2"/>
        <v>0</v>
      </c>
      <c r="K76" s="112">
        <f t="shared" si="15"/>
        <v>0</v>
      </c>
      <c r="L76" s="112">
        <f t="shared" si="3"/>
        <v>0</v>
      </c>
      <c r="M76" s="112">
        <f t="shared" si="12"/>
        <v>0</v>
      </c>
      <c r="N76" s="113" t="e">
        <f t="shared" si="16"/>
        <v>#DIV/0!</v>
      </c>
      <c r="P76" s="8">
        <f t="shared" si="11"/>
        <v>0</v>
      </c>
    </row>
    <row r="77" spans="1:16" ht="25.5" x14ac:dyDescent="0.2">
      <c r="A77" s="110" t="s">
        <v>247</v>
      </c>
      <c r="B77" s="114" t="s">
        <v>92</v>
      </c>
      <c r="C77" s="12" t="s">
        <v>435</v>
      </c>
      <c r="D77" s="20" t="s">
        <v>294</v>
      </c>
      <c r="E77" s="111" t="s">
        <v>59</v>
      </c>
      <c r="F77" s="13">
        <v>6</v>
      </c>
      <c r="G77" s="112"/>
      <c r="H77" s="112"/>
      <c r="I77" s="112"/>
      <c r="J77" s="112">
        <f t="shared" si="2"/>
        <v>0</v>
      </c>
      <c r="K77" s="112">
        <f t="shared" si="15"/>
        <v>0</v>
      </c>
      <c r="L77" s="112">
        <f t="shared" si="3"/>
        <v>0</v>
      </c>
      <c r="M77" s="112">
        <f t="shared" si="12"/>
        <v>0</v>
      </c>
      <c r="N77" s="113" t="e">
        <f t="shared" si="16"/>
        <v>#DIV/0!</v>
      </c>
      <c r="P77" s="8">
        <f t="shared" si="11"/>
        <v>0</v>
      </c>
    </row>
    <row r="78" spans="1:16" ht="25.5" x14ac:dyDescent="0.2">
      <c r="A78" s="110" t="s">
        <v>248</v>
      </c>
      <c r="B78" s="114" t="s">
        <v>93</v>
      </c>
      <c r="C78" s="12" t="s">
        <v>435</v>
      </c>
      <c r="D78" s="20" t="s">
        <v>295</v>
      </c>
      <c r="E78" s="111" t="s">
        <v>59</v>
      </c>
      <c r="F78" s="13">
        <v>10</v>
      </c>
      <c r="G78" s="112"/>
      <c r="H78" s="112"/>
      <c r="I78" s="112"/>
      <c r="J78" s="112">
        <f t="shared" si="2"/>
        <v>0</v>
      </c>
      <c r="K78" s="112">
        <f t="shared" si="15"/>
        <v>0</v>
      </c>
      <c r="L78" s="112">
        <f t="shared" si="3"/>
        <v>0</v>
      </c>
      <c r="M78" s="112">
        <f t="shared" si="12"/>
        <v>0</v>
      </c>
      <c r="N78" s="113" t="e">
        <f t="shared" si="16"/>
        <v>#DIV/0!</v>
      </c>
      <c r="P78" s="8">
        <f t="shared" si="11"/>
        <v>0</v>
      </c>
    </row>
    <row r="79" spans="1:16" ht="25.5" x14ac:dyDescent="0.2">
      <c r="A79" s="110" t="s">
        <v>249</v>
      </c>
      <c r="B79" s="114" t="s">
        <v>94</v>
      </c>
      <c r="C79" s="12" t="s">
        <v>435</v>
      </c>
      <c r="D79" s="20" t="s">
        <v>296</v>
      </c>
      <c r="E79" s="111" t="s">
        <v>59</v>
      </c>
      <c r="F79" s="13">
        <v>1</v>
      </c>
      <c r="G79" s="112"/>
      <c r="H79" s="112"/>
      <c r="I79" s="112"/>
      <c r="J79" s="112">
        <f t="shared" si="2"/>
        <v>0</v>
      </c>
      <c r="K79" s="112">
        <f t="shared" si="15"/>
        <v>0</v>
      </c>
      <c r="L79" s="112">
        <f t="shared" si="3"/>
        <v>0</v>
      </c>
      <c r="M79" s="112">
        <f t="shared" si="12"/>
        <v>0</v>
      </c>
      <c r="N79" s="113" t="e">
        <f t="shared" si="16"/>
        <v>#DIV/0!</v>
      </c>
      <c r="P79" s="8">
        <f t="shared" si="11"/>
        <v>0</v>
      </c>
    </row>
    <row r="80" spans="1:16" ht="15" customHeight="1" x14ac:dyDescent="0.2">
      <c r="A80" s="110" t="s">
        <v>250</v>
      </c>
      <c r="B80" s="114" t="s">
        <v>95</v>
      </c>
      <c r="C80" s="12" t="s">
        <v>435</v>
      </c>
      <c r="D80" s="20" t="s">
        <v>297</v>
      </c>
      <c r="E80" s="111" t="s">
        <v>59</v>
      </c>
      <c r="F80" s="13">
        <v>2</v>
      </c>
      <c r="G80" s="112"/>
      <c r="H80" s="112"/>
      <c r="I80" s="112"/>
      <c r="J80" s="112">
        <f t="shared" si="2"/>
        <v>0</v>
      </c>
      <c r="K80" s="112">
        <f t="shared" si="15"/>
        <v>0</v>
      </c>
      <c r="L80" s="112">
        <f t="shared" si="3"/>
        <v>0</v>
      </c>
      <c r="M80" s="112">
        <f t="shared" si="12"/>
        <v>0</v>
      </c>
      <c r="N80" s="113" t="e">
        <f t="shared" si="16"/>
        <v>#DIV/0!</v>
      </c>
      <c r="P80" s="8">
        <f t="shared" ref="P80:P111" si="17">F80*G80</f>
        <v>0</v>
      </c>
    </row>
    <row r="81" spans="1:16" ht="25.5" x14ac:dyDescent="0.2">
      <c r="A81" s="110" t="s">
        <v>251</v>
      </c>
      <c r="B81" s="114" t="s">
        <v>96</v>
      </c>
      <c r="C81" s="12" t="s">
        <v>435</v>
      </c>
      <c r="D81" s="20" t="s">
        <v>298</v>
      </c>
      <c r="E81" s="111" t="s">
        <v>59</v>
      </c>
      <c r="F81" s="13">
        <v>6</v>
      </c>
      <c r="G81" s="112"/>
      <c r="H81" s="112"/>
      <c r="I81" s="112"/>
      <c r="J81" s="112">
        <f t="shared" ref="J81:J144" si="18">H81+I81</f>
        <v>0</v>
      </c>
      <c r="K81" s="112">
        <f t="shared" si="15"/>
        <v>0</v>
      </c>
      <c r="L81" s="112">
        <f t="shared" ref="L81:L144" si="19">F81*I81</f>
        <v>0</v>
      </c>
      <c r="M81" s="112">
        <f t="shared" si="12"/>
        <v>0</v>
      </c>
      <c r="N81" s="113" t="e">
        <f t="shared" si="16"/>
        <v>#DIV/0!</v>
      </c>
      <c r="P81" s="8">
        <f t="shared" si="17"/>
        <v>0</v>
      </c>
    </row>
    <row r="82" spans="1:16" ht="25.5" x14ac:dyDescent="0.2">
      <c r="A82" s="110" t="s">
        <v>252</v>
      </c>
      <c r="B82" s="114" t="s">
        <v>97</v>
      </c>
      <c r="C82" s="12" t="s">
        <v>435</v>
      </c>
      <c r="D82" s="20" t="s">
        <v>299</v>
      </c>
      <c r="E82" s="111" t="s">
        <v>59</v>
      </c>
      <c r="F82" s="13">
        <v>6</v>
      </c>
      <c r="G82" s="112"/>
      <c r="H82" s="112"/>
      <c r="I82" s="112"/>
      <c r="J82" s="112">
        <f t="shared" si="18"/>
        <v>0</v>
      </c>
      <c r="K82" s="112">
        <f t="shared" si="15"/>
        <v>0</v>
      </c>
      <c r="L82" s="112">
        <f t="shared" si="19"/>
        <v>0</v>
      </c>
      <c r="M82" s="112">
        <f t="shared" si="12"/>
        <v>0</v>
      </c>
      <c r="N82" s="113" t="e">
        <f t="shared" si="16"/>
        <v>#DIV/0!</v>
      </c>
      <c r="P82" s="8">
        <f t="shared" si="17"/>
        <v>0</v>
      </c>
    </row>
    <row r="83" spans="1:16" ht="24" customHeight="1" x14ac:dyDescent="0.2">
      <c r="A83" s="104" t="s">
        <v>98</v>
      </c>
      <c r="B83" s="105"/>
      <c r="C83" s="105"/>
      <c r="D83" s="106" t="s">
        <v>99</v>
      </c>
      <c r="E83" s="105"/>
      <c r="F83" s="107"/>
      <c r="G83" s="107"/>
      <c r="H83" s="105"/>
      <c r="I83" s="105"/>
      <c r="J83" s="105"/>
      <c r="K83" s="105"/>
      <c r="L83" s="105"/>
      <c r="M83" s="108">
        <f>SUM(M84:M87)</f>
        <v>0</v>
      </c>
      <c r="N83" s="109" t="e">
        <f>SUM(N84:N87)</f>
        <v>#DIV/0!</v>
      </c>
      <c r="P83" s="8">
        <f t="shared" si="17"/>
        <v>0</v>
      </c>
    </row>
    <row r="84" spans="1:16" ht="15" customHeight="1" x14ac:dyDescent="0.2">
      <c r="A84" s="110" t="s">
        <v>100</v>
      </c>
      <c r="B84" s="114" t="s">
        <v>101</v>
      </c>
      <c r="C84" s="12" t="s">
        <v>52</v>
      </c>
      <c r="D84" s="20" t="s">
        <v>300</v>
      </c>
      <c r="E84" s="12" t="s">
        <v>23</v>
      </c>
      <c r="F84" s="13">
        <v>12.98</v>
      </c>
      <c r="G84" s="112"/>
      <c r="H84" s="112"/>
      <c r="I84" s="112"/>
      <c r="J84" s="112">
        <f t="shared" si="18"/>
        <v>0</v>
      </c>
      <c r="K84" s="112">
        <f>F84*H84</f>
        <v>0</v>
      </c>
      <c r="L84" s="112">
        <f t="shared" si="19"/>
        <v>0</v>
      </c>
      <c r="M84" s="112">
        <f t="shared" si="12"/>
        <v>0</v>
      </c>
      <c r="N84" s="113" t="e">
        <f>M84/$M$164</f>
        <v>#DIV/0!</v>
      </c>
      <c r="P84" s="8">
        <f t="shared" si="17"/>
        <v>0</v>
      </c>
    </row>
    <row r="85" spans="1:16" ht="15" customHeight="1" x14ac:dyDescent="0.2">
      <c r="A85" s="110" t="s">
        <v>426</v>
      </c>
      <c r="B85" s="114" t="s">
        <v>102</v>
      </c>
      <c r="C85" s="12" t="s">
        <v>435</v>
      </c>
      <c r="D85" s="20" t="s">
        <v>301</v>
      </c>
      <c r="E85" s="111" t="s">
        <v>17</v>
      </c>
      <c r="F85" s="13">
        <v>2.6</v>
      </c>
      <c r="G85" s="112"/>
      <c r="H85" s="112"/>
      <c r="I85" s="112"/>
      <c r="J85" s="112">
        <f t="shared" si="18"/>
        <v>0</v>
      </c>
      <c r="K85" s="112">
        <f>F85*H85</f>
        <v>0</v>
      </c>
      <c r="L85" s="112">
        <f t="shared" si="19"/>
        <v>0</v>
      </c>
      <c r="M85" s="112">
        <f t="shared" si="12"/>
        <v>0</v>
      </c>
      <c r="N85" s="113" t="e">
        <f>M85/$M$164</f>
        <v>#DIV/0!</v>
      </c>
      <c r="P85" s="8">
        <f t="shared" si="17"/>
        <v>0</v>
      </c>
    </row>
    <row r="86" spans="1:16" ht="25.5" x14ac:dyDescent="0.2">
      <c r="A86" s="110" t="s">
        <v>427</v>
      </c>
      <c r="B86" s="114" t="s">
        <v>64</v>
      </c>
      <c r="C86" s="12" t="s">
        <v>435</v>
      </c>
      <c r="D86" s="20" t="s">
        <v>273</v>
      </c>
      <c r="E86" s="111" t="s">
        <v>23</v>
      </c>
      <c r="F86" s="13">
        <v>29.71</v>
      </c>
      <c r="G86" s="112"/>
      <c r="H86" s="112"/>
      <c r="I86" s="112"/>
      <c r="J86" s="112">
        <f t="shared" si="18"/>
        <v>0</v>
      </c>
      <c r="K86" s="112">
        <f>F86*H86</f>
        <v>0</v>
      </c>
      <c r="L86" s="112">
        <f t="shared" si="19"/>
        <v>0</v>
      </c>
      <c r="M86" s="112">
        <f t="shared" si="12"/>
        <v>0</v>
      </c>
      <c r="N86" s="113" t="e">
        <f>M86/$M$164</f>
        <v>#DIV/0!</v>
      </c>
      <c r="P86" s="8">
        <f t="shared" si="17"/>
        <v>0</v>
      </c>
    </row>
    <row r="87" spans="1:16" ht="15" customHeight="1" x14ac:dyDescent="0.2">
      <c r="A87" s="110" t="s">
        <v>428</v>
      </c>
      <c r="B87" s="114" t="s">
        <v>103</v>
      </c>
      <c r="C87" s="12" t="s">
        <v>435</v>
      </c>
      <c r="D87" s="20" t="s">
        <v>302</v>
      </c>
      <c r="E87" s="111" t="s">
        <v>23</v>
      </c>
      <c r="F87" s="13">
        <v>11.75</v>
      </c>
      <c r="G87" s="112"/>
      <c r="H87" s="112"/>
      <c r="I87" s="112"/>
      <c r="J87" s="112">
        <f t="shared" si="18"/>
        <v>0</v>
      </c>
      <c r="K87" s="112">
        <f>F87*H87</f>
        <v>0</v>
      </c>
      <c r="L87" s="112">
        <f t="shared" si="19"/>
        <v>0</v>
      </c>
      <c r="M87" s="112">
        <f t="shared" si="12"/>
        <v>0</v>
      </c>
      <c r="N87" s="113" t="e">
        <f>M87/$M$164</f>
        <v>#DIV/0!</v>
      </c>
      <c r="P87" s="8">
        <f t="shared" si="17"/>
        <v>0</v>
      </c>
    </row>
    <row r="88" spans="1:16" ht="24" customHeight="1" x14ac:dyDescent="0.2">
      <c r="A88" s="104" t="s">
        <v>104</v>
      </c>
      <c r="B88" s="105"/>
      <c r="C88" s="105"/>
      <c r="D88" s="106" t="s">
        <v>105</v>
      </c>
      <c r="E88" s="105"/>
      <c r="F88" s="107"/>
      <c r="G88" s="107"/>
      <c r="H88" s="105"/>
      <c r="I88" s="105"/>
      <c r="J88" s="105"/>
      <c r="K88" s="105"/>
      <c r="L88" s="105"/>
      <c r="M88" s="108">
        <f>SUM(M89:M134)/2</f>
        <v>0</v>
      </c>
      <c r="N88" s="109" t="e">
        <f>SUM(N89:N134)/2</f>
        <v>#DIV/0!</v>
      </c>
      <c r="P88" s="8">
        <f t="shared" si="17"/>
        <v>0</v>
      </c>
    </row>
    <row r="89" spans="1:16" ht="24" customHeight="1" x14ac:dyDescent="0.2">
      <c r="A89" s="116" t="s">
        <v>106</v>
      </c>
      <c r="B89" s="117"/>
      <c r="C89" s="117"/>
      <c r="D89" s="118" t="s">
        <v>107</v>
      </c>
      <c r="E89" s="117"/>
      <c r="F89" s="119"/>
      <c r="G89" s="119"/>
      <c r="H89" s="119"/>
      <c r="I89" s="119"/>
      <c r="J89" s="119"/>
      <c r="K89" s="119"/>
      <c r="L89" s="119"/>
      <c r="M89" s="120">
        <f>SUM(M90:M93)</f>
        <v>0</v>
      </c>
      <c r="N89" s="121" t="e">
        <f>SUM(N90:N93)</f>
        <v>#DIV/0!</v>
      </c>
      <c r="P89" s="8">
        <f t="shared" si="17"/>
        <v>0</v>
      </c>
    </row>
    <row r="90" spans="1:16" ht="26.1" customHeight="1" x14ac:dyDescent="0.2">
      <c r="A90" s="110" t="s">
        <v>108</v>
      </c>
      <c r="B90" s="114">
        <v>101874</v>
      </c>
      <c r="C90" s="12" t="s">
        <v>19</v>
      </c>
      <c r="D90" s="20" t="s">
        <v>304</v>
      </c>
      <c r="E90" s="12" t="s">
        <v>59</v>
      </c>
      <c r="F90" s="13">
        <v>1</v>
      </c>
      <c r="G90" s="112"/>
      <c r="H90" s="112"/>
      <c r="I90" s="112"/>
      <c r="J90" s="112">
        <f t="shared" si="18"/>
        <v>0</v>
      </c>
      <c r="K90" s="112">
        <f>F90*H90</f>
        <v>0</v>
      </c>
      <c r="L90" s="112">
        <f t="shared" si="19"/>
        <v>0</v>
      </c>
      <c r="M90" s="112">
        <f t="shared" ref="M90:M153" si="20">K90+L90</f>
        <v>0</v>
      </c>
      <c r="N90" s="113" t="e">
        <f>M90/$M$164</f>
        <v>#DIV/0!</v>
      </c>
      <c r="P90" s="8">
        <f t="shared" si="17"/>
        <v>0</v>
      </c>
    </row>
    <row r="91" spans="1:16" ht="15" customHeight="1" x14ac:dyDescent="0.2">
      <c r="A91" s="110" t="s">
        <v>211</v>
      </c>
      <c r="B91" s="114" t="s">
        <v>110</v>
      </c>
      <c r="C91" s="12" t="s">
        <v>435</v>
      </c>
      <c r="D91" s="20" t="s">
        <v>305</v>
      </c>
      <c r="E91" s="111" t="s">
        <v>59</v>
      </c>
      <c r="F91" s="13">
        <v>1</v>
      </c>
      <c r="G91" s="112"/>
      <c r="H91" s="112"/>
      <c r="I91" s="112"/>
      <c r="J91" s="112">
        <f t="shared" si="18"/>
        <v>0</v>
      </c>
      <c r="K91" s="112">
        <f>F91*H91</f>
        <v>0</v>
      </c>
      <c r="L91" s="112">
        <f t="shared" si="19"/>
        <v>0</v>
      </c>
      <c r="M91" s="112">
        <f t="shared" si="20"/>
        <v>0</v>
      </c>
      <c r="N91" s="113" t="e">
        <f>M91/$M$164</f>
        <v>#DIV/0!</v>
      </c>
      <c r="P91" s="8">
        <f t="shared" si="17"/>
        <v>0</v>
      </c>
    </row>
    <row r="92" spans="1:16" ht="15" customHeight="1" x14ac:dyDescent="0.2">
      <c r="A92" s="110" t="s">
        <v>212</v>
      </c>
      <c r="B92" s="114" t="s">
        <v>111</v>
      </c>
      <c r="C92" s="12" t="s">
        <v>435</v>
      </c>
      <c r="D92" s="20" t="s">
        <v>306</v>
      </c>
      <c r="E92" s="111" t="s">
        <v>59</v>
      </c>
      <c r="F92" s="13">
        <v>3</v>
      </c>
      <c r="G92" s="112"/>
      <c r="H92" s="112"/>
      <c r="I92" s="112"/>
      <c r="J92" s="112">
        <f t="shared" si="18"/>
        <v>0</v>
      </c>
      <c r="K92" s="112">
        <f>F92*H92</f>
        <v>0</v>
      </c>
      <c r="L92" s="112">
        <f t="shared" si="19"/>
        <v>0</v>
      </c>
      <c r="M92" s="112">
        <f t="shared" si="20"/>
        <v>0</v>
      </c>
      <c r="N92" s="113" t="e">
        <f>M92/$M$164</f>
        <v>#DIV/0!</v>
      </c>
      <c r="P92" s="8">
        <f t="shared" si="17"/>
        <v>0</v>
      </c>
    </row>
    <row r="93" spans="1:16" ht="15" customHeight="1" x14ac:dyDescent="0.2">
      <c r="A93" s="110" t="s">
        <v>213</v>
      </c>
      <c r="B93" s="114" t="s">
        <v>112</v>
      </c>
      <c r="C93" s="12" t="s">
        <v>435</v>
      </c>
      <c r="D93" s="20" t="s">
        <v>307</v>
      </c>
      <c r="E93" s="111" t="s">
        <v>59</v>
      </c>
      <c r="F93" s="13">
        <v>4</v>
      </c>
      <c r="G93" s="112"/>
      <c r="H93" s="112"/>
      <c r="I93" s="112"/>
      <c r="J93" s="112">
        <f t="shared" si="18"/>
        <v>0</v>
      </c>
      <c r="K93" s="112">
        <f>F93*H93</f>
        <v>0</v>
      </c>
      <c r="L93" s="112">
        <f t="shared" si="19"/>
        <v>0</v>
      </c>
      <c r="M93" s="112">
        <f t="shared" si="20"/>
        <v>0</v>
      </c>
      <c r="N93" s="113" t="e">
        <f>M93/$M$164</f>
        <v>#DIV/0!</v>
      </c>
      <c r="P93" s="8">
        <f t="shared" si="17"/>
        <v>0</v>
      </c>
    </row>
    <row r="94" spans="1:16" ht="24" customHeight="1" x14ac:dyDescent="0.2">
      <c r="A94" s="116" t="s">
        <v>113</v>
      </c>
      <c r="B94" s="117"/>
      <c r="C94" s="117"/>
      <c r="D94" s="118" t="s">
        <v>114</v>
      </c>
      <c r="E94" s="117"/>
      <c r="F94" s="119"/>
      <c r="G94" s="119"/>
      <c r="H94" s="119"/>
      <c r="I94" s="119"/>
      <c r="J94" s="119"/>
      <c r="K94" s="119"/>
      <c r="L94" s="119"/>
      <c r="M94" s="120">
        <f>SUM(M95:M100)</f>
        <v>0</v>
      </c>
      <c r="N94" s="121" t="e">
        <f>SUM(N95:N100)</f>
        <v>#DIV/0!</v>
      </c>
      <c r="P94" s="8">
        <f t="shared" si="17"/>
        <v>0</v>
      </c>
    </row>
    <row r="95" spans="1:16" ht="25.5" x14ac:dyDescent="0.2">
      <c r="A95" s="110" t="s">
        <v>115</v>
      </c>
      <c r="B95" s="114" t="s">
        <v>116</v>
      </c>
      <c r="C95" s="12" t="s">
        <v>435</v>
      </c>
      <c r="D95" s="20" t="s">
        <v>308</v>
      </c>
      <c r="E95" s="111" t="s">
        <v>23</v>
      </c>
      <c r="F95" s="13">
        <v>70</v>
      </c>
      <c r="G95" s="112"/>
      <c r="H95" s="112"/>
      <c r="I95" s="112"/>
      <c r="J95" s="112">
        <f t="shared" si="18"/>
        <v>0</v>
      </c>
      <c r="K95" s="112">
        <f t="shared" ref="K95:K100" si="21">F95*H95</f>
        <v>0</v>
      </c>
      <c r="L95" s="112">
        <f t="shared" si="19"/>
        <v>0</v>
      </c>
      <c r="M95" s="112">
        <f t="shared" si="20"/>
        <v>0</v>
      </c>
      <c r="N95" s="113" t="e">
        <f>M95/$M$164</f>
        <v>#DIV/0!</v>
      </c>
      <c r="P95" s="8">
        <f t="shared" si="17"/>
        <v>0</v>
      </c>
    </row>
    <row r="96" spans="1:16" ht="15" customHeight="1" x14ac:dyDescent="0.2">
      <c r="A96" s="110" t="s">
        <v>208</v>
      </c>
      <c r="B96" s="114" t="s">
        <v>117</v>
      </c>
      <c r="C96" s="12" t="s">
        <v>435</v>
      </c>
      <c r="D96" s="20" t="s">
        <v>309</v>
      </c>
      <c r="E96" s="111" t="s">
        <v>23</v>
      </c>
      <c r="F96" s="13">
        <v>120</v>
      </c>
      <c r="G96" s="112"/>
      <c r="H96" s="112"/>
      <c r="I96" s="112"/>
      <c r="J96" s="112">
        <f t="shared" si="18"/>
        <v>0</v>
      </c>
      <c r="K96" s="112">
        <f t="shared" si="21"/>
        <v>0</v>
      </c>
      <c r="L96" s="112">
        <f t="shared" si="19"/>
        <v>0</v>
      </c>
      <c r="M96" s="112">
        <f t="shared" si="20"/>
        <v>0</v>
      </c>
      <c r="N96" s="113" t="e">
        <f t="shared" ref="N96:N100" si="22">M96/$M$164</f>
        <v>#DIV/0!</v>
      </c>
      <c r="P96" s="8">
        <f t="shared" si="17"/>
        <v>0</v>
      </c>
    </row>
    <row r="97" spans="1:16" ht="15" customHeight="1" x14ac:dyDescent="0.2">
      <c r="A97" s="110" t="s">
        <v>209</v>
      </c>
      <c r="B97" s="114" t="s">
        <v>118</v>
      </c>
      <c r="C97" s="12" t="s">
        <v>435</v>
      </c>
      <c r="D97" s="20" t="s">
        <v>310</v>
      </c>
      <c r="E97" s="111" t="s">
        <v>59</v>
      </c>
      <c r="F97" s="13">
        <v>18</v>
      </c>
      <c r="G97" s="112"/>
      <c r="H97" s="112"/>
      <c r="I97" s="112"/>
      <c r="J97" s="112">
        <f t="shared" si="18"/>
        <v>0</v>
      </c>
      <c r="K97" s="112">
        <f t="shared" si="21"/>
        <v>0</v>
      </c>
      <c r="L97" s="112">
        <f t="shared" si="19"/>
        <v>0</v>
      </c>
      <c r="M97" s="112">
        <f t="shared" si="20"/>
        <v>0</v>
      </c>
      <c r="N97" s="113" t="e">
        <f t="shared" si="22"/>
        <v>#DIV/0!</v>
      </c>
      <c r="P97" s="8">
        <f t="shared" si="17"/>
        <v>0</v>
      </c>
    </row>
    <row r="98" spans="1:16" ht="15" customHeight="1" x14ac:dyDescent="0.2">
      <c r="A98" s="110" t="s">
        <v>210</v>
      </c>
      <c r="B98" s="114" t="s">
        <v>119</v>
      </c>
      <c r="C98" s="12" t="s">
        <v>435</v>
      </c>
      <c r="D98" s="20" t="s">
        <v>311</v>
      </c>
      <c r="E98" s="111" t="s">
        <v>59</v>
      </c>
      <c r="F98" s="13">
        <v>15</v>
      </c>
      <c r="G98" s="112"/>
      <c r="H98" s="112"/>
      <c r="I98" s="112"/>
      <c r="J98" s="112">
        <f t="shared" si="18"/>
        <v>0</v>
      </c>
      <c r="K98" s="112">
        <f t="shared" si="21"/>
        <v>0</v>
      </c>
      <c r="L98" s="112">
        <f t="shared" si="19"/>
        <v>0</v>
      </c>
      <c r="M98" s="112">
        <f t="shared" si="20"/>
        <v>0</v>
      </c>
      <c r="N98" s="113" t="e">
        <f t="shared" si="22"/>
        <v>#DIV/0!</v>
      </c>
      <c r="P98" s="8">
        <f t="shared" si="17"/>
        <v>0</v>
      </c>
    </row>
    <row r="99" spans="1:16" s="18" customFormat="1" x14ac:dyDescent="0.2">
      <c r="A99" s="110" t="s">
        <v>403</v>
      </c>
      <c r="B99" s="114" t="s">
        <v>387</v>
      </c>
      <c r="C99" s="12" t="s">
        <v>435</v>
      </c>
      <c r="D99" s="20" t="s">
        <v>399</v>
      </c>
      <c r="E99" s="111" t="s">
        <v>25</v>
      </c>
      <c r="F99" s="13">
        <v>7.88</v>
      </c>
      <c r="G99" s="112"/>
      <c r="H99" s="112"/>
      <c r="I99" s="112"/>
      <c r="J99" s="112">
        <f t="shared" si="18"/>
        <v>0</v>
      </c>
      <c r="K99" s="112">
        <f t="shared" si="21"/>
        <v>0</v>
      </c>
      <c r="L99" s="112">
        <f t="shared" si="19"/>
        <v>0</v>
      </c>
      <c r="M99" s="112">
        <f t="shared" si="20"/>
        <v>0</v>
      </c>
      <c r="N99" s="113" t="e">
        <f t="shared" si="22"/>
        <v>#DIV/0!</v>
      </c>
      <c r="P99" s="8">
        <f t="shared" si="17"/>
        <v>0</v>
      </c>
    </row>
    <row r="100" spans="1:16" s="18" customFormat="1" ht="15" customHeight="1" x14ac:dyDescent="0.2">
      <c r="A100" s="110" t="s">
        <v>404</v>
      </c>
      <c r="B100" s="114" t="s">
        <v>388</v>
      </c>
      <c r="C100" s="12" t="s">
        <v>435</v>
      </c>
      <c r="D100" s="20" t="s">
        <v>400</v>
      </c>
      <c r="E100" s="111" t="s">
        <v>25</v>
      </c>
      <c r="F100" s="13">
        <v>7.88</v>
      </c>
      <c r="G100" s="112"/>
      <c r="H100" s="112"/>
      <c r="I100" s="112"/>
      <c r="J100" s="112">
        <f t="shared" si="18"/>
        <v>0</v>
      </c>
      <c r="K100" s="112">
        <f t="shared" si="21"/>
        <v>0</v>
      </c>
      <c r="L100" s="112">
        <f t="shared" si="19"/>
        <v>0</v>
      </c>
      <c r="M100" s="112">
        <f t="shared" si="20"/>
        <v>0</v>
      </c>
      <c r="N100" s="113" t="e">
        <f t="shared" si="22"/>
        <v>#DIV/0!</v>
      </c>
      <c r="P100" s="8">
        <f t="shared" si="17"/>
        <v>0</v>
      </c>
    </row>
    <row r="101" spans="1:16" ht="24" customHeight="1" x14ac:dyDescent="0.2">
      <c r="A101" s="116" t="s">
        <v>120</v>
      </c>
      <c r="B101" s="117"/>
      <c r="C101" s="117"/>
      <c r="D101" s="118" t="s">
        <v>121</v>
      </c>
      <c r="E101" s="117"/>
      <c r="F101" s="119"/>
      <c r="G101" s="119"/>
      <c r="H101" s="119"/>
      <c r="I101" s="119"/>
      <c r="J101" s="119"/>
      <c r="K101" s="119"/>
      <c r="L101" s="119"/>
      <c r="M101" s="120">
        <f>SUM(M102:M106)</f>
        <v>0</v>
      </c>
      <c r="N101" s="121" t="e">
        <f>SUM(N102:N106)</f>
        <v>#DIV/0!</v>
      </c>
      <c r="P101" s="8">
        <f t="shared" si="17"/>
        <v>0</v>
      </c>
    </row>
    <row r="102" spans="1:16" ht="15" customHeight="1" x14ac:dyDescent="0.2">
      <c r="A102" s="110" t="s">
        <v>122</v>
      </c>
      <c r="B102" s="12" t="s">
        <v>123</v>
      </c>
      <c r="C102" s="12" t="s">
        <v>435</v>
      </c>
      <c r="D102" s="20" t="s">
        <v>312</v>
      </c>
      <c r="E102" s="111" t="s">
        <v>23</v>
      </c>
      <c r="F102" s="13">
        <v>160</v>
      </c>
      <c r="G102" s="112"/>
      <c r="H102" s="112"/>
      <c r="I102" s="112"/>
      <c r="J102" s="112">
        <f t="shared" si="18"/>
        <v>0</v>
      </c>
      <c r="K102" s="112">
        <f>F102*H102</f>
        <v>0</v>
      </c>
      <c r="L102" s="112">
        <f t="shared" si="19"/>
        <v>0</v>
      </c>
      <c r="M102" s="112">
        <f t="shared" si="20"/>
        <v>0</v>
      </c>
      <c r="N102" s="113" t="e">
        <f>M102/$M$164</f>
        <v>#DIV/0!</v>
      </c>
      <c r="P102" s="8">
        <f t="shared" si="17"/>
        <v>0</v>
      </c>
    </row>
    <row r="103" spans="1:16" ht="15" customHeight="1" x14ac:dyDescent="0.2">
      <c r="A103" s="110" t="s">
        <v>124</v>
      </c>
      <c r="B103" s="114" t="s">
        <v>125</v>
      </c>
      <c r="C103" s="12" t="s">
        <v>435</v>
      </c>
      <c r="D103" s="20" t="s">
        <v>313</v>
      </c>
      <c r="E103" s="111" t="s">
        <v>23</v>
      </c>
      <c r="F103" s="13">
        <v>150</v>
      </c>
      <c r="G103" s="112"/>
      <c r="H103" s="112"/>
      <c r="I103" s="112"/>
      <c r="J103" s="112">
        <f t="shared" si="18"/>
        <v>0</v>
      </c>
      <c r="K103" s="112">
        <f>F103*H103</f>
        <v>0</v>
      </c>
      <c r="L103" s="112">
        <f t="shared" si="19"/>
        <v>0</v>
      </c>
      <c r="M103" s="112">
        <f t="shared" si="20"/>
        <v>0</v>
      </c>
      <c r="N103" s="113" t="e">
        <f>M103/$M$164</f>
        <v>#DIV/0!</v>
      </c>
      <c r="P103" s="8">
        <f t="shared" si="17"/>
        <v>0</v>
      </c>
    </row>
    <row r="104" spans="1:16" ht="15" customHeight="1" x14ac:dyDescent="0.2">
      <c r="A104" s="110" t="s">
        <v>126</v>
      </c>
      <c r="B104" s="114" t="s">
        <v>127</v>
      </c>
      <c r="C104" s="12" t="s">
        <v>435</v>
      </c>
      <c r="D104" s="20" t="s">
        <v>314</v>
      </c>
      <c r="E104" s="111" t="s">
        <v>23</v>
      </c>
      <c r="F104" s="13">
        <v>110</v>
      </c>
      <c r="G104" s="112"/>
      <c r="H104" s="112"/>
      <c r="I104" s="112"/>
      <c r="J104" s="112">
        <f t="shared" si="18"/>
        <v>0</v>
      </c>
      <c r="K104" s="112">
        <f>F104*H104</f>
        <v>0</v>
      </c>
      <c r="L104" s="112">
        <f t="shared" si="19"/>
        <v>0</v>
      </c>
      <c r="M104" s="112">
        <f t="shared" si="20"/>
        <v>0</v>
      </c>
      <c r="N104" s="113" t="e">
        <f>M104/$M$164</f>
        <v>#DIV/0!</v>
      </c>
      <c r="P104" s="8">
        <f t="shared" si="17"/>
        <v>0</v>
      </c>
    </row>
    <row r="105" spans="1:16" ht="15" customHeight="1" x14ac:dyDescent="0.2">
      <c r="A105" s="110" t="s">
        <v>128</v>
      </c>
      <c r="B105" s="114" t="s">
        <v>129</v>
      </c>
      <c r="C105" s="12" t="s">
        <v>435</v>
      </c>
      <c r="D105" s="20" t="s">
        <v>315</v>
      </c>
      <c r="E105" s="111" t="s">
        <v>23</v>
      </c>
      <c r="F105" s="13">
        <v>115</v>
      </c>
      <c r="G105" s="112"/>
      <c r="H105" s="112"/>
      <c r="I105" s="112"/>
      <c r="J105" s="112">
        <f t="shared" si="18"/>
        <v>0</v>
      </c>
      <c r="K105" s="112">
        <f>F105*H105</f>
        <v>0</v>
      </c>
      <c r="L105" s="112">
        <f t="shared" si="19"/>
        <v>0</v>
      </c>
      <c r="M105" s="112">
        <f t="shared" si="20"/>
        <v>0</v>
      </c>
      <c r="N105" s="113" t="e">
        <f>M105/$M$164</f>
        <v>#DIV/0!</v>
      </c>
      <c r="P105" s="8">
        <f t="shared" si="17"/>
        <v>0</v>
      </c>
    </row>
    <row r="106" spans="1:16" ht="15" customHeight="1" x14ac:dyDescent="0.2">
      <c r="A106" s="110" t="s">
        <v>130</v>
      </c>
      <c r="B106" s="12" t="s">
        <v>384</v>
      </c>
      <c r="C106" s="12" t="s">
        <v>435</v>
      </c>
      <c r="D106" s="20" t="s">
        <v>383</v>
      </c>
      <c r="E106" s="111" t="s">
        <v>23</v>
      </c>
      <c r="F106" s="13">
        <v>280</v>
      </c>
      <c r="G106" s="112"/>
      <c r="H106" s="112"/>
      <c r="I106" s="112"/>
      <c r="J106" s="112">
        <f t="shared" si="18"/>
        <v>0</v>
      </c>
      <c r="K106" s="112">
        <f>F106*H106</f>
        <v>0</v>
      </c>
      <c r="L106" s="112">
        <f t="shared" si="19"/>
        <v>0</v>
      </c>
      <c r="M106" s="112">
        <f t="shared" si="20"/>
        <v>0</v>
      </c>
      <c r="N106" s="113" t="e">
        <f>M106/$M$164</f>
        <v>#DIV/0!</v>
      </c>
      <c r="O106" s="15"/>
      <c r="P106" s="8">
        <f t="shared" si="17"/>
        <v>0</v>
      </c>
    </row>
    <row r="107" spans="1:16" ht="24" customHeight="1" x14ac:dyDescent="0.2">
      <c r="A107" s="116" t="s">
        <v>131</v>
      </c>
      <c r="B107" s="117"/>
      <c r="C107" s="117"/>
      <c r="D107" s="118" t="s">
        <v>132</v>
      </c>
      <c r="E107" s="117"/>
      <c r="F107" s="119"/>
      <c r="G107" s="119"/>
      <c r="H107" s="119"/>
      <c r="I107" s="119"/>
      <c r="J107" s="119"/>
      <c r="K107" s="119"/>
      <c r="L107" s="119"/>
      <c r="M107" s="120">
        <f>SUM(M108:M114)</f>
        <v>0</v>
      </c>
      <c r="N107" s="121" t="e">
        <f>SUM(N108:N114)</f>
        <v>#DIV/0!</v>
      </c>
      <c r="P107" s="8">
        <f t="shared" si="17"/>
        <v>0</v>
      </c>
    </row>
    <row r="108" spans="1:16" ht="15" customHeight="1" x14ac:dyDescent="0.2">
      <c r="A108" s="110" t="s">
        <v>359</v>
      </c>
      <c r="B108" s="114" t="s">
        <v>135</v>
      </c>
      <c r="C108" s="12" t="s">
        <v>435</v>
      </c>
      <c r="D108" s="20" t="s">
        <v>317</v>
      </c>
      <c r="E108" s="111" t="s">
        <v>134</v>
      </c>
      <c r="F108" s="13">
        <v>2</v>
      </c>
      <c r="G108" s="112"/>
      <c r="H108" s="112"/>
      <c r="I108" s="112"/>
      <c r="J108" s="112">
        <f t="shared" si="18"/>
        <v>0</v>
      </c>
      <c r="K108" s="112">
        <f t="shared" ref="K108:K114" si="23">F108*H108</f>
        <v>0</v>
      </c>
      <c r="L108" s="112">
        <f t="shared" si="19"/>
        <v>0</v>
      </c>
      <c r="M108" s="112">
        <f t="shared" si="20"/>
        <v>0</v>
      </c>
      <c r="N108" s="113" t="e">
        <f t="shared" ref="N108:N114" si="24">M108/$M$164</f>
        <v>#DIV/0!</v>
      </c>
      <c r="P108" s="8">
        <f t="shared" si="17"/>
        <v>0</v>
      </c>
    </row>
    <row r="109" spans="1:16" s="1" customFormat="1" ht="15" customHeight="1" x14ac:dyDescent="0.2">
      <c r="A109" s="110" t="s">
        <v>360</v>
      </c>
      <c r="B109" s="114" t="s">
        <v>133</v>
      </c>
      <c r="C109" s="12" t="s">
        <v>435</v>
      </c>
      <c r="D109" s="20" t="s">
        <v>316</v>
      </c>
      <c r="E109" s="111" t="s">
        <v>134</v>
      </c>
      <c r="F109" s="13">
        <v>3</v>
      </c>
      <c r="G109" s="112"/>
      <c r="H109" s="112"/>
      <c r="I109" s="112"/>
      <c r="J109" s="112">
        <f t="shared" si="18"/>
        <v>0</v>
      </c>
      <c r="K109" s="112">
        <f t="shared" si="23"/>
        <v>0</v>
      </c>
      <c r="L109" s="112">
        <f t="shared" si="19"/>
        <v>0</v>
      </c>
      <c r="M109" s="112">
        <f t="shared" si="20"/>
        <v>0</v>
      </c>
      <c r="N109" s="113" t="e">
        <f t="shared" si="24"/>
        <v>#DIV/0!</v>
      </c>
      <c r="P109" s="8">
        <f t="shared" si="17"/>
        <v>0</v>
      </c>
    </row>
    <row r="110" spans="1:16" ht="15" customHeight="1" x14ac:dyDescent="0.2">
      <c r="A110" s="110" t="s">
        <v>136</v>
      </c>
      <c r="B110" s="114" t="s">
        <v>137</v>
      </c>
      <c r="C110" s="12" t="s">
        <v>435</v>
      </c>
      <c r="D110" s="20" t="s">
        <v>322</v>
      </c>
      <c r="E110" s="111" t="s">
        <v>134</v>
      </c>
      <c r="F110" s="13">
        <v>8</v>
      </c>
      <c r="G110" s="112"/>
      <c r="H110" s="112"/>
      <c r="I110" s="112"/>
      <c r="J110" s="112">
        <f t="shared" si="18"/>
        <v>0</v>
      </c>
      <c r="K110" s="112">
        <f t="shared" si="23"/>
        <v>0</v>
      </c>
      <c r="L110" s="112">
        <f t="shared" si="19"/>
        <v>0</v>
      </c>
      <c r="M110" s="112">
        <f t="shared" si="20"/>
        <v>0</v>
      </c>
      <c r="N110" s="113" t="e">
        <f t="shared" si="24"/>
        <v>#DIV/0!</v>
      </c>
      <c r="P110" s="8">
        <f t="shared" si="17"/>
        <v>0</v>
      </c>
    </row>
    <row r="111" spans="1:16" x14ac:dyDescent="0.2">
      <c r="A111" s="110" t="s">
        <v>138</v>
      </c>
      <c r="B111" s="114" t="s">
        <v>139</v>
      </c>
      <c r="C111" s="12" t="s">
        <v>435</v>
      </c>
      <c r="D111" s="20" t="s">
        <v>321</v>
      </c>
      <c r="E111" s="111" t="s">
        <v>134</v>
      </c>
      <c r="F111" s="13">
        <v>4</v>
      </c>
      <c r="G111" s="112"/>
      <c r="H111" s="112"/>
      <c r="I111" s="112"/>
      <c r="J111" s="112">
        <f t="shared" si="18"/>
        <v>0</v>
      </c>
      <c r="K111" s="112">
        <f t="shared" si="23"/>
        <v>0</v>
      </c>
      <c r="L111" s="112">
        <f t="shared" si="19"/>
        <v>0</v>
      </c>
      <c r="M111" s="112">
        <f t="shared" si="20"/>
        <v>0</v>
      </c>
      <c r="N111" s="113" t="e">
        <f t="shared" si="24"/>
        <v>#DIV/0!</v>
      </c>
      <c r="P111" s="8">
        <f t="shared" si="17"/>
        <v>0</v>
      </c>
    </row>
    <row r="112" spans="1:16" ht="25.5" x14ac:dyDescent="0.2">
      <c r="A112" s="110" t="s">
        <v>140</v>
      </c>
      <c r="B112" s="114" t="s">
        <v>141</v>
      </c>
      <c r="C112" s="12" t="s">
        <v>19</v>
      </c>
      <c r="D112" s="20" t="s">
        <v>318</v>
      </c>
      <c r="E112" s="12" t="s">
        <v>59</v>
      </c>
      <c r="F112" s="13">
        <v>8</v>
      </c>
      <c r="G112" s="112"/>
      <c r="H112" s="112"/>
      <c r="I112" s="112"/>
      <c r="J112" s="112">
        <f t="shared" si="18"/>
        <v>0</v>
      </c>
      <c r="K112" s="112">
        <f t="shared" si="23"/>
        <v>0</v>
      </c>
      <c r="L112" s="112">
        <f t="shared" si="19"/>
        <v>0</v>
      </c>
      <c r="M112" s="112">
        <f t="shared" si="20"/>
        <v>0</v>
      </c>
      <c r="N112" s="113" t="e">
        <f t="shared" si="24"/>
        <v>#DIV/0!</v>
      </c>
      <c r="P112" s="8">
        <f t="shared" ref="P112:P143" si="25">F112*G112</f>
        <v>0</v>
      </c>
    </row>
    <row r="113" spans="1:16" ht="25.5" x14ac:dyDescent="0.2">
      <c r="A113" s="110" t="s">
        <v>142</v>
      </c>
      <c r="B113" s="114" t="s">
        <v>143</v>
      </c>
      <c r="C113" s="12" t="s">
        <v>19</v>
      </c>
      <c r="D113" s="20" t="s">
        <v>319</v>
      </c>
      <c r="E113" s="12" t="s">
        <v>59</v>
      </c>
      <c r="F113" s="13">
        <v>7</v>
      </c>
      <c r="G113" s="112"/>
      <c r="H113" s="112"/>
      <c r="I113" s="112"/>
      <c r="J113" s="112">
        <f t="shared" si="18"/>
        <v>0</v>
      </c>
      <c r="K113" s="112">
        <f t="shared" si="23"/>
        <v>0</v>
      </c>
      <c r="L113" s="112">
        <f t="shared" si="19"/>
        <v>0</v>
      </c>
      <c r="M113" s="112">
        <f t="shared" si="20"/>
        <v>0</v>
      </c>
      <c r="N113" s="113" t="e">
        <f t="shared" si="24"/>
        <v>#DIV/0!</v>
      </c>
      <c r="P113" s="8">
        <f t="shared" si="25"/>
        <v>0</v>
      </c>
    </row>
    <row r="114" spans="1:16" ht="25.5" x14ac:dyDescent="0.2">
      <c r="A114" s="110" t="s">
        <v>144</v>
      </c>
      <c r="B114" s="114" t="s">
        <v>145</v>
      </c>
      <c r="C114" s="12" t="s">
        <v>19</v>
      </c>
      <c r="D114" s="20" t="s">
        <v>320</v>
      </c>
      <c r="E114" s="12" t="s">
        <v>59</v>
      </c>
      <c r="F114" s="13">
        <v>2</v>
      </c>
      <c r="G114" s="112"/>
      <c r="H114" s="112"/>
      <c r="I114" s="112"/>
      <c r="J114" s="112">
        <f t="shared" si="18"/>
        <v>0</v>
      </c>
      <c r="K114" s="112">
        <f t="shared" si="23"/>
        <v>0</v>
      </c>
      <c r="L114" s="112">
        <f t="shared" si="19"/>
        <v>0</v>
      </c>
      <c r="M114" s="112">
        <f t="shared" si="20"/>
        <v>0</v>
      </c>
      <c r="N114" s="113" t="e">
        <f t="shared" si="24"/>
        <v>#DIV/0!</v>
      </c>
      <c r="P114" s="8">
        <f t="shared" si="25"/>
        <v>0</v>
      </c>
    </row>
    <row r="115" spans="1:16" ht="24" customHeight="1" x14ac:dyDescent="0.2">
      <c r="A115" s="116" t="s">
        <v>146</v>
      </c>
      <c r="B115" s="117"/>
      <c r="C115" s="117"/>
      <c r="D115" s="118" t="s">
        <v>147</v>
      </c>
      <c r="E115" s="117"/>
      <c r="F115" s="119"/>
      <c r="G115" s="119"/>
      <c r="H115" s="119"/>
      <c r="I115" s="119"/>
      <c r="J115" s="119"/>
      <c r="K115" s="119"/>
      <c r="L115" s="119"/>
      <c r="M115" s="120">
        <f>SUM(M116:M120)</f>
        <v>0</v>
      </c>
      <c r="N115" s="121" t="e">
        <f>SUM(N116:N120)</f>
        <v>#DIV/0!</v>
      </c>
      <c r="P115" s="8">
        <f t="shared" si="25"/>
        <v>0</v>
      </c>
    </row>
    <row r="116" spans="1:16" ht="15" customHeight="1" x14ac:dyDescent="0.2">
      <c r="A116" s="110" t="s">
        <v>148</v>
      </c>
      <c r="B116" s="114" t="s">
        <v>149</v>
      </c>
      <c r="C116" s="12" t="s">
        <v>435</v>
      </c>
      <c r="D116" s="20" t="s">
        <v>323</v>
      </c>
      <c r="E116" s="111" t="s">
        <v>59</v>
      </c>
      <c r="F116" s="13">
        <v>6</v>
      </c>
      <c r="G116" s="112"/>
      <c r="H116" s="112"/>
      <c r="I116" s="112"/>
      <c r="J116" s="112">
        <f t="shared" si="18"/>
        <v>0</v>
      </c>
      <c r="K116" s="112">
        <f>F116*H116</f>
        <v>0</v>
      </c>
      <c r="L116" s="112">
        <f t="shared" si="19"/>
        <v>0</v>
      </c>
      <c r="M116" s="112">
        <f t="shared" si="20"/>
        <v>0</v>
      </c>
      <c r="N116" s="113" t="e">
        <f>M116/$M$164</f>
        <v>#DIV/0!</v>
      </c>
      <c r="P116" s="8">
        <f t="shared" si="25"/>
        <v>0</v>
      </c>
    </row>
    <row r="117" spans="1:16" ht="15" customHeight="1" x14ac:dyDescent="0.2">
      <c r="A117" s="110" t="s">
        <v>150</v>
      </c>
      <c r="B117" s="114" t="s">
        <v>151</v>
      </c>
      <c r="C117" s="12" t="s">
        <v>435</v>
      </c>
      <c r="D117" s="20" t="s">
        <v>324</v>
      </c>
      <c r="E117" s="111" t="s">
        <v>23</v>
      </c>
      <c r="F117" s="13">
        <v>30</v>
      </c>
      <c r="G117" s="112"/>
      <c r="H117" s="112"/>
      <c r="I117" s="112"/>
      <c r="J117" s="112">
        <f t="shared" si="18"/>
        <v>0</v>
      </c>
      <c r="K117" s="112">
        <f>F117*H117</f>
        <v>0</v>
      </c>
      <c r="L117" s="112">
        <f t="shared" si="19"/>
        <v>0</v>
      </c>
      <c r="M117" s="112">
        <f t="shared" si="20"/>
        <v>0</v>
      </c>
      <c r="N117" s="113" t="e">
        <f>M117/$M$164</f>
        <v>#DIV/0!</v>
      </c>
      <c r="P117" s="8">
        <f t="shared" si="25"/>
        <v>0</v>
      </c>
    </row>
    <row r="118" spans="1:16" x14ac:dyDescent="0.2">
      <c r="A118" s="110" t="s">
        <v>152</v>
      </c>
      <c r="B118" s="114" t="s">
        <v>405</v>
      </c>
      <c r="C118" s="12" t="s">
        <v>435</v>
      </c>
      <c r="D118" s="20" t="s">
        <v>406</v>
      </c>
      <c r="E118" s="111" t="s">
        <v>23</v>
      </c>
      <c r="F118" s="13">
        <v>10</v>
      </c>
      <c r="G118" s="112"/>
      <c r="H118" s="112"/>
      <c r="I118" s="112"/>
      <c r="J118" s="112">
        <f t="shared" si="18"/>
        <v>0</v>
      </c>
      <c r="K118" s="112">
        <f>F118*H118</f>
        <v>0</v>
      </c>
      <c r="L118" s="112">
        <f t="shared" si="19"/>
        <v>0</v>
      </c>
      <c r="M118" s="112">
        <f t="shared" si="20"/>
        <v>0</v>
      </c>
      <c r="N118" s="113" t="e">
        <f t="shared" ref="N118:N119" si="26">M118/$M$164</f>
        <v>#DIV/0!</v>
      </c>
      <c r="P118" s="8">
        <f t="shared" si="25"/>
        <v>0</v>
      </c>
    </row>
    <row r="119" spans="1:16" ht="25.5" x14ac:dyDescent="0.2">
      <c r="A119" s="110" t="s">
        <v>153</v>
      </c>
      <c r="B119" s="114" t="s">
        <v>154</v>
      </c>
      <c r="C119" s="12" t="s">
        <v>19</v>
      </c>
      <c r="D119" s="20" t="s">
        <v>326</v>
      </c>
      <c r="E119" s="12" t="s">
        <v>59</v>
      </c>
      <c r="F119" s="13">
        <v>1</v>
      </c>
      <c r="G119" s="112"/>
      <c r="H119" s="112"/>
      <c r="I119" s="112"/>
      <c r="J119" s="112">
        <f t="shared" si="18"/>
        <v>0</v>
      </c>
      <c r="K119" s="112">
        <f>F119*H119</f>
        <v>0</v>
      </c>
      <c r="L119" s="112">
        <f t="shared" si="19"/>
        <v>0</v>
      </c>
      <c r="M119" s="112">
        <f t="shared" si="20"/>
        <v>0</v>
      </c>
      <c r="N119" s="113" t="e">
        <f t="shared" si="26"/>
        <v>#DIV/0!</v>
      </c>
      <c r="P119" s="8">
        <f t="shared" si="25"/>
        <v>0</v>
      </c>
    </row>
    <row r="120" spans="1:16" ht="15" customHeight="1" x14ac:dyDescent="0.2">
      <c r="A120" s="110" t="s">
        <v>155</v>
      </c>
      <c r="B120" s="114" t="s">
        <v>156</v>
      </c>
      <c r="C120" s="12" t="s">
        <v>435</v>
      </c>
      <c r="D120" s="20" t="s">
        <v>325</v>
      </c>
      <c r="E120" s="111" t="s">
        <v>59</v>
      </c>
      <c r="F120" s="13">
        <v>6</v>
      </c>
      <c r="G120" s="112"/>
      <c r="H120" s="112"/>
      <c r="I120" s="112"/>
      <c r="J120" s="112">
        <f t="shared" si="18"/>
        <v>0</v>
      </c>
      <c r="K120" s="112">
        <f>F120*H120</f>
        <v>0</v>
      </c>
      <c r="L120" s="112">
        <f t="shared" si="19"/>
        <v>0</v>
      </c>
      <c r="M120" s="112">
        <f t="shared" si="20"/>
        <v>0</v>
      </c>
      <c r="N120" s="113" t="e">
        <f>M120/$M$164</f>
        <v>#DIV/0!</v>
      </c>
      <c r="P120" s="8">
        <f t="shared" si="25"/>
        <v>0</v>
      </c>
    </row>
    <row r="121" spans="1:16" s="11" customFormat="1" ht="24.75" customHeight="1" x14ac:dyDescent="0.2">
      <c r="A121" s="116" t="s">
        <v>372</v>
      </c>
      <c r="B121" s="117"/>
      <c r="C121" s="117"/>
      <c r="D121" s="118" t="s">
        <v>199</v>
      </c>
      <c r="E121" s="117"/>
      <c r="F121" s="119"/>
      <c r="G121" s="119"/>
      <c r="H121" s="119"/>
      <c r="I121" s="119"/>
      <c r="J121" s="119"/>
      <c r="K121" s="119"/>
      <c r="L121" s="119"/>
      <c r="M121" s="120">
        <f>SUM(M122:M134)</f>
        <v>0</v>
      </c>
      <c r="N121" s="121" t="e">
        <f>SUM(N122:N134)</f>
        <v>#DIV/0!</v>
      </c>
      <c r="P121" s="8">
        <f t="shared" si="25"/>
        <v>0</v>
      </c>
    </row>
    <row r="122" spans="1:16" s="11" customFormat="1" ht="25.5" x14ac:dyDescent="0.2">
      <c r="A122" s="110" t="s">
        <v>371</v>
      </c>
      <c r="B122" s="114" t="s">
        <v>109</v>
      </c>
      <c r="C122" s="12" t="s">
        <v>19</v>
      </c>
      <c r="D122" s="20" t="s">
        <v>303</v>
      </c>
      <c r="E122" s="111" t="s">
        <v>78</v>
      </c>
      <c r="F122" s="13">
        <v>1</v>
      </c>
      <c r="G122" s="112"/>
      <c r="H122" s="112"/>
      <c r="I122" s="112"/>
      <c r="J122" s="112">
        <f t="shared" si="18"/>
        <v>0</v>
      </c>
      <c r="K122" s="112">
        <f t="shared" ref="K122:K134" si="27">F122*H122</f>
        <v>0</v>
      </c>
      <c r="L122" s="112">
        <f t="shared" si="19"/>
        <v>0</v>
      </c>
      <c r="M122" s="112">
        <f t="shared" si="20"/>
        <v>0</v>
      </c>
      <c r="N122" s="113" t="e">
        <f t="shared" ref="N122:N134" si="28">M122/$M$164</f>
        <v>#DIV/0!</v>
      </c>
      <c r="P122" s="8">
        <f t="shared" si="25"/>
        <v>0</v>
      </c>
    </row>
    <row r="123" spans="1:16" s="11" customFormat="1" ht="15" customHeight="1" x14ac:dyDescent="0.2">
      <c r="A123" s="110" t="s">
        <v>373</v>
      </c>
      <c r="B123" s="114" t="s">
        <v>200</v>
      </c>
      <c r="C123" s="12" t="s">
        <v>435</v>
      </c>
      <c r="D123" s="20" t="s">
        <v>345</v>
      </c>
      <c r="E123" s="111" t="s">
        <v>59</v>
      </c>
      <c r="F123" s="13">
        <v>1</v>
      </c>
      <c r="G123" s="112"/>
      <c r="H123" s="112"/>
      <c r="I123" s="112"/>
      <c r="J123" s="112">
        <f t="shared" si="18"/>
        <v>0</v>
      </c>
      <c r="K123" s="112">
        <f t="shared" si="27"/>
        <v>0</v>
      </c>
      <c r="L123" s="112">
        <f t="shared" si="19"/>
        <v>0</v>
      </c>
      <c r="M123" s="112">
        <f t="shared" si="20"/>
        <v>0</v>
      </c>
      <c r="N123" s="113" t="e">
        <f t="shared" si="28"/>
        <v>#DIV/0!</v>
      </c>
      <c r="P123" s="8">
        <f t="shared" si="25"/>
        <v>0</v>
      </c>
    </row>
    <row r="124" spans="1:16" s="17" customFormat="1" ht="15" customHeight="1" x14ac:dyDescent="0.2">
      <c r="A124" s="110" t="s">
        <v>374</v>
      </c>
      <c r="B124" s="114" t="s">
        <v>385</v>
      </c>
      <c r="C124" s="12" t="s">
        <v>435</v>
      </c>
      <c r="D124" s="20" t="s">
        <v>397</v>
      </c>
      <c r="E124" s="111" t="s">
        <v>59</v>
      </c>
      <c r="F124" s="13">
        <v>1</v>
      </c>
      <c r="G124" s="112"/>
      <c r="H124" s="112"/>
      <c r="I124" s="112"/>
      <c r="J124" s="112">
        <f t="shared" si="18"/>
        <v>0</v>
      </c>
      <c r="K124" s="112">
        <f t="shared" si="27"/>
        <v>0</v>
      </c>
      <c r="L124" s="112">
        <f t="shared" si="19"/>
        <v>0</v>
      </c>
      <c r="M124" s="112">
        <f t="shared" si="20"/>
        <v>0</v>
      </c>
      <c r="N124" s="113" t="e">
        <f t="shared" si="28"/>
        <v>#DIV/0!</v>
      </c>
      <c r="P124" s="8">
        <f t="shared" si="25"/>
        <v>0</v>
      </c>
    </row>
    <row r="125" spans="1:16" s="11" customFormat="1" ht="15" customHeight="1" x14ac:dyDescent="0.2">
      <c r="A125" s="110" t="s">
        <v>375</v>
      </c>
      <c r="B125" s="114" t="s">
        <v>112</v>
      </c>
      <c r="C125" s="12" t="s">
        <v>435</v>
      </c>
      <c r="D125" s="20" t="s">
        <v>307</v>
      </c>
      <c r="E125" s="111" t="s">
        <v>59</v>
      </c>
      <c r="F125" s="13">
        <v>2</v>
      </c>
      <c r="G125" s="112"/>
      <c r="H125" s="112"/>
      <c r="I125" s="112"/>
      <c r="J125" s="112">
        <f t="shared" si="18"/>
        <v>0</v>
      </c>
      <c r="K125" s="112">
        <f t="shared" si="27"/>
        <v>0</v>
      </c>
      <c r="L125" s="112">
        <f t="shared" si="19"/>
        <v>0</v>
      </c>
      <c r="M125" s="112">
        <f t="shared" si="20"/>
        <v>0</v>
      </c>
      <c r="N125" s="113" t="e">
        <f t="shared" si="28"/>
        <v>#DIV/0!</v>
      </c>
      <c r="P125" s="8">
        <f t="shared" si="25"/>
        <v>0</v>
      </c>
    </row>
    <row r="126" spans="1:16" s="11" customFormat="1" ht="15" customHeight="1" x14ac:dyDescent="0.2">
      <c r="A126" s="110" t="s">
        <v>376</v>
      </c>
      <c r="B126" s="114" t="s">
        <v>201</v>
      </c>
      <c r="C126" s="12" t="s">
        <v>19</v>
      </c>
      <c r="D126" s="20" t="s">
        <v>382</v>
      </c>
      <c r="E126" s="111" t="s">
        <v>78</v>
      </c>
      <c r="F126" s="13">
        <v>1</v>
      </c>
      <c r="G126" s="112"/>
      <c r="H126" s="112"/>
      <c r="I126" s="112"/>
      <c r="J126" s="112">
        <f t="shared" si="18"/>
        <v>0</v>
      </c>
      <c r="K126" s="112">
        <f t="shared" si="27"/>
        <v>0</v>
      </c>
      <c r="L126" s="112">
        <f t="shared" si="19"/>
        <v>0</v>
      </c>
      <c r="M126" s="112">
        <f t="shared" si="20"/>
        <v>0</v>
      </c>
      <c r="N126" s="113" t="e">
        <f t="shared" si="28"/>
        <v>#DIV/0!</v>
      </c>
      <c r="P126" s="8">
        <f t="shared" si="25"/>
        <v>0</v>
      </c>
    </row>
    <row r="127" spans="1:16" s="11" customFormat="1" ht="25.5" x14ac:dyDescent="0.2">
      <c r="A127" s="110" t="s">
        <v>377</v>
      </c>
      <c r="B127" s="114" t="s">
        <v>202</v>
      </c>
      <c r="C127" s="12" t="s">
        <v>19</v>
      </c>
      <c r="D127" s="20" t="s">
        <v>379</v>
      </c>
      <c r="E127" s="111" t="s">
        <v>78</v>
      </c>
      <c r="F127" s="13">
        <v>1</v>
      </c>
      <c r="G127" s="112"/>
      <c r="H127" s="112"/>
      <c r="I127" s="112"/>
      <c r="J127" s="112">
        <f t="shared" si="18"/>
        <v>0</v>
      </c>
      <c r="K127" s="112">
        <f t="shared" si="27"/>
        <v>0</v>
      </c>
      <c r="L127" s="112">
        <f t="shared" si="19"/>
        <v>0</v>
      </c>
      <c r="M127" s="112">
        <f t="shared" si="20"/>
        <v>0</v>
      </c>
      <c r="N127" s="113" t="e">
        <f t="shared" si="28"/>
        <v>#DIV/0!</v>
      </c>
      <c r="P127" s="8">
        <f t="shared" si="25"/>
        <v>0</v>
      </c>
    </row>
    <row r="128" spans="1:16" s="11" customFormat="1" ht="25.5" x14ac:dyDescent="0.2">
      <c r="A128" s="110" t="s">
        <v>378</v>
      </c>
      <c r="B128" s="114" t="s">
        <v>203</v>
      </c>
      <c r="C128" s="12" t="s">
        <v>435</v>
      </c>
      <c r="D128" s="20" t="s">
        <v>380</v>
      </c>
      <c r="E128" s="111" t="s">
        <v>59</v>
      </c>
      <c r="F128" s="13">
        <v>15</v>
      </c>
      <c r="G128" s="112"/>
      <c r="H128" s="112"/>
      <c r="I128" s="112"/>
      <c r="J128" s="112">
        <f t="shared" si="18"/>
        <v>0</v>
      </c>
      <c r="K128" s="112">
        <f t="shared" si="27"/>
        <v>0</v>
      </c>
      <c r="L128" s="112">
        <f t="shared" si="19"/>
        <v>0</v>
      </c>
      <c r="M128" s="112">
        <f t="shared" si="20"/>
        <v>0</v>
      </c>
      <c r="N128" s="113" t="e">
        <f t="shared" si="28"/>
        <v>#DIV/0!</v>
      </c>
      <c r="P128" s="8">
        <f t="shared" si="25"/>
        <v>0</v>
      </c>
    </row>
    <row r="129" spans="1:16" s="11" customFormat="1" ht="15" customHeight="1" x14ac:dyDescent="0.2">
      <c r="A129" s="110" t="s">
        <v>391</v>
      </c>
      <c r="B129" s="114" t="s">
        <v>125</v>
      </c>
      <c r="C129" s="12" t="s">
        <v>435</v>
      </c>
      <c r="D129" s="20" t="s">
        <v>381</v>
      </c>
      <c r="E129" s="111" t="s">
        <v>23</v>
      </c>
      <c r="F129" s="13">
        <v>630</v>
      </c>
      <c r="G129" s="112"/>
      <c r="H129" s="112"/>
      <c r="I129" s="112"/>
      <c r="J129" s="112">
        <f t="shared" si="18"/>
        <v>0</v>
      </c>
      <c r="K129" s="112">
        <f t="shared" si="27"/>
        <v>0</v>
      </c>
      <c r="L129" s="112">
        <f t="shared" si="19"/>
        <v>0</v>
      </c>
      <c r="M129" s="112">
        <f t="shared" si="20"/>
        <v>0</v>
      </c>
      <c r="N129" s="113" t="e">
        <f t="shared" si="28"/>
        <v>#DIV/0!</v>
      </c>
      <c r="P129" s="8">
        <f t="shared" si="25"/>
        <v>0</v>
      </c>
    </row>
    <row r="130" spans="1:16" s="16" customFormat="1" ht="25.5" x14ac:dyDescent="0.2">
      <c r="A130" s="110" t="s">
        <v>392</v>
      </c>
      <c r="B130" s="114" t="s">
        <v>386</v>
      </c>
      <c r="C130" s="12" t="s">
        <v>435</v>
      </c>
      <c r="D130" s="20" t="s">
        <v>398</v>
      </c>
      <c r="E130" s="111" t="s">
        <v>23</v>
      </c>
      <c r="F130" s="13">
        <v>210</v>
      </c>
      <c r="G130" s="112"/>
      <c r="H130" s="112"/>
      <c r="I130" s="112"/>
      <c r="J130" s="112">
        <f t="shared" si="18"/>
        <v>0</v>
      </c>
      <c r="K130" s="112">
        <f t="shared" si="27"/>
        <v>0</v>
      </c>
      <c r="L130" s="112">
        <f t="shared" si="19"/>
        <v>0</v>
      </c>
      <c r="M130" s="112">
        <f t="shared" si="20"/>
        <v>0</v>
      </c>
      <c r="N130" s="113" t="e">
        <f t="shared" si="28"/>
        <v>#DIV/0!</v>
      </c>
      <c r="P130" s="8">
        <f t="shared" si="25"/>
        <v>0</v>
      </c>
    </row>
    <row r="131" spans="1:16" s="16" customFormat="1" ht="15" customHeight="1" x14ac:dyDescent="0.2">
      <c r="A131" s="110" t="s">
        <v>393</v>
      </c>
      <c r="B131" s="114" t="s">
        <v>387</v>
      </c>
      <c r="C131" s="12" t="s">
        <v>435</v>
      </c>
      <c r="D131" s="20" t="s">
        <v>399</v>
      </c>
      <c r="E131" s="111" t="s">
        <v>25</v>
      </c>
      <c r="F131" s="13">
        <f>210*0.25*0.45</f>
        <v>23.63</v>
      </c>
      <c r="G131" s="112"/>
      <c r="H131" s="112"/>
      <c r="I131" s="112"/>
      <c r="J131" s="112">
        <f t="shared" si="18"/>
        <v>0</v>
      </c>
      <c r="K131" s="112">
        <f t="shared" si="27"/>
        <v>0</v>
      </c>
      <c r="L131" s="112">
        <f t="shared" si="19"/>
        <v>0</v>
      </c>
      <c r="M131" s="112">
        <f t="shared" si="20"/>
        <v>0</v>
      </c>
      <c r="N131" s="113" t="e">
        <f t="shared" si="28"/>
        <v>#DIV/0!</v>
      </c>
      <c r="P131" s="8">
        <f t="shared" si="25"/>
        <v>0</v>
      </c>
    </row>
    <row r="132" spans="1:16" s="16" customFormat="1" ht="15" customHeight="1" x14ac:dyDescent="0.2">
      <c r="A132" s="110" t="s">
        <v>394</v>
      </c>
      <c r="B132" s="114" t="s">
        <v>388</v>
      </c>
      <c r="C132" s="12" t="s">
        <v>435</v>
      </c>
      <c r="D132" s="20" t="s">
        <v>400</v>
      </c>
      <c r="E132" s="111" t="s">
        <v>25</v>
      </c>
      <c r="F132" s="13">
        <f>F131</f>
        <v>23.63</v>
      </c>
      <c r="G132" s="112"/>
      <c r="H132" s="112"/>
      <c r="I132" s="112"/>
      <c r="J132" s="112">
        <f t="shared" si="18"/>
        <v>0</v>
      </c>
      <c r="K132" s="112">
        <f t="shared" si="27"/>
        <v>0</v>
      </c>
      <c r="L132" s="112">
        <f t="shared" si="19"/>
        <v>0</v>
      </c>
      <c r="M132" s="112">
        <f t="shared" si="20"/>
        <v>0</v>
      </c>
      <c r="N132" s="113" t="e">
        <f t="shared" si="28"/>
        <v>#DIV/0!</v>
      </c>
      <c r="P132" s="8">
        <f t="shared" si="25"/>
        <v>0</v>
      </c>
    </row>
    <row r="133" spans="1:16" s="16" customFormat="1" ht="15" customHeight="1" x14ac:dyDescent="0.2">
      <c r="A133" s="110" t="s">
        <v>395</v>
      </c>
      <c r="B133" s="114" t="s">
        <v>389</v>
      </c>
      <c r="C133" s="12" t="s">
        <v>435</v>
      </c>
      <c r="D133" s="20" t="s">
        <v>401</v>
      </c>
      <c r="E133" s="111" t="s">
        <v>17</v>
      </c>
      <c r="F133" s="13">
        <f>0.3*0.4*4*10</f>
        <v>4.8</v>
      </c>
      <c r="G133" s="112"/>
      <c r="H133" s="112"/>
      <c r="I133" s="112"/>
      <c r="J133" s="112">
        <f t="shared" si="18"/>
        <v>0</v>
      </c>
      <c r="K133" s="112">
        <f t="shared" si="27"/>
        <v>0</v>
      </c>
      <c r="L133" s="112">
        <f t="shared" si="19"/>
        <v>0</v>
      </c>
      <c r="M133" s="112">
        <f t="shared" si="20"/>
        <v>0</v>
      </c>
      <c r="N133" s="113" t="e">
        <f t="shared" si="28"/>
        <v>#DIV/0!</v>
      </c>
      <c r="P133" s="8">
        <f t="shared" si="25"/>
        <v>0</v>
      </c>
    </row>
    <row r="134" spans="1:16" s="16" customFormat="1" ht="15" customHeight="1" x14ac:dyDescent="0.2">
      <c r="A134" s="110" t="s">
        <v>396</v>
      </c>
      <c r="B134" s="114" t="s">
        <v>390</v>
      </c>
      <c r="C134" s="12" t="s">
        <v>435</v>
      </c>
      <c r="D134" s="20" t="s">
        <v>402</v>
      </c>
      <c r="E134" s="111" t="s">
        <v>25</v>
      </c>
      <c r="F134" s="13">
        <f>0.3*0.3*0.4*10</f>
        <v>0.36</v>
      </c>
      <c r="G134" s="112"/>
      <c r="H134" s="112"/>
      <c r="I134" s="112"/>
      <c r="J134" s="112">
        <f t="shared" si="18"/>
        <v>0</v>
      </c>
      <c r="K134" s="112">
        <f t="shared" si="27"/>
        <v>0</v>
      </c>
      <c r="L134" s="112">
        <f t="shared" si="19"/>
        <v>0</v>
      </c>
      <c r="M134" s="112">
        <f t="shared" si="20"/>
        <v>0</v>
      </c>
      <c r="N134" s="113" t="e">
        <f t="shared" si="28"/>
        <v>#DIV/0!</v>
      </c>
      <c r="P134" s="8">
        <f t="shared" si="25"/>
        <v>0</v>
      </c>
    </row>
    <row r="135" spans="1:16" ht="24" customHeight="1" x14ac:dyDescent="0.2">
      <c r="A135" s="104" t="s">
        <v>157</v>
      </c>
      <c r="B135" s="105"/>
      <c r="C135" s="105"/>
      <c r="D135" s="106" t="s">
        <v>158</v>
      </c>
      <c r="E135" s="105"/>
      <c r="F135" s="107"/>
      <c r="G135" s="107"/>
      <c r="H135" s="105"/>
      <c r="I135" s="105"/>
      <c r="J135" s="105"/>
      <c r="K135" s="105"/>
      <c r="L135" s="105"/>
      <c r="M135" s="108">
        <f>SUM(M136:M141)</f>
        <v>0</v>
      </c>
      <c r="N135" s="109" t="e">
        <f>SUM(N136:N141)</f>
        <v>#DIV/0!</v>
      </c>
      <c r="P135" s="8">
        <f t="shared" si="25"/>
        <v>0</v>
      </c>
    </row>
    <row r="136" spans="1:16" ht="15" customHeight="1" x14ac:dyDescent="0.2">
      <c r="A136" s="110" t="s">
        <v>159</v>
      </c>
      <c r="B136" s="114" t="s">
        <v>160</v>
      </c>
      <c r="C136" s="12" t="s">
        <v>435</v>
      </c>
      <c r="D136" s="20" t="s">
        <v>327</v>
      </c>
      <c r="E136" s="111" t="s">
        <v>17</v>
      </c>
      <c r="F136" s="13">
        <f>234.29*2+78.54</f>
        <v>547.12</v>
      </c>
      <c r="G136" s="112"/>
      <c r="H136" s="112"/>
      <c r="I136" s="112"/>
      <c r="J136" s="112">
        <f t="shared" si="18"/>
        <v>0</v>
      </c>
      <c r="K136" s="112">
        <f t="shared" ref="K136:K141" si="29">F136*H136</f>
        <v>0</v>
      </c>
      <c r="L136" s="112">
        <f t="shared" si="19"/>
        <v>0</v>
      </c>
      <c r="M136" s="112">
        <f t="shared" si="20"/>
        <v>0</v>
      </c>
      <c r="N136" s="113" t="e">
        <f t="shared" ref="N136:N141" si="30">M136/$M$164</f>
        <v>#DIV/0!</v>
      </c>
      <c r="P136" s="8">
        <f t="shared" si="25"/>
        <v>0</v>
      </c>
    </row>
    <row r="137" spans="1:16" ht="15" customHeight="1" x14ac:dyDescent="0.2">
      <c r="A137" s="110" t="s">
        <v>161</v>
      </c>
      <c r="B137" s="114" t="s">
        <v>162</v>
      </c>
      <c r="C137" s="12" t="s">
        <v>435</v>
      </c>
      <c r="D137" s="20" t="s">
        <v>328</v>
      </c>
      <c r="E137" s="111" t="s">
        <v>17</v>
      </c>
      <c r="F137" s="13">
        <f>F136</f>
        <v>547.12</v>
      </c>
      <c r="G137" s="112"/>
      <c r="H137" s="112"/>
      <c r="I137" s="112"/>
      <c r="J137" s="112">
        <f t="shared" si="18"/>
        <v>0</v>
      </c>
      <c r="K137" s="112">
        <f t="shared" si="29"/>
        <v>0</v>
      </c>
      <c r="L137" s="112">
        <f t="shared" si="19"/>
        <v>0</v>
      </c>
      <c r="M137" s="112">
        <f t="shared" si="20"/>
        <v>0</v>
      </c>
      <c r="N137" s="113" t="e">
        <f t="shared" si="30"/>
        <v>#DIV/0!</v>
      </c>
      <c r="P137" s="8">
        <f t="shared" si="25"/>
        <v>0</v>
      </c>
    </row>
    <row r="138" spans="1:16" ht="15" customHeight="1" x14ac:dyDescent="0.2">
      <c r="A138" s="110" t="s">
        <v>163</v>
      </c>
      <c r="B138" s="114" t="s">
        <v>164</v>
      </c>
      <c r="C138" s="12" t="s">
        <v>435</v>
      </c>
      <c r="D138" s="20" t="s">
        <v>329</v>
      </c>
      <c r="E138" s="111" t="s">
        <v>17</v>
      </c>
      <c r="F138" s="13">
        <f>547.12-174.3</f>
        <v>372.82</v>
      </c>
      <c r="G138" s="112"/>
      <c r="H138" s="112"/>
      <c r="I138" s="112"/>
      <c r="J138" s="112">
        <f t="shared" si="18"/>
        <v>0</v>
      </c>
      <c r="K138" s="112">
        <f t="shared" si="29"/>
        <v>0</v>
      </c>
      <c r="L138" s="112">
        <f t="shared" si="19"/>
        <v>0</v>
      </c>
      <c r="M138" s="112">
        <f t="shared" si="20"/>
        <v>0</v>
      </c>
      <c r="N138" s="113" t="e">
        <f t="shared" si="30"/>
        <v>#DIV/0!</v>
      </c>
      <c r="P138" s="8">
        <f t="shared" si="25"/>
        <v>0</v>
      </c>
    </row>
    <row r="139" spans="1:16" ht="38.25" x14ac:dyDescent="0.2">
      <c r="A139" s="110" t="s">
        <v>165</v>
      </c>
      <c r="B139" s="114" t="s">
        <v>166</v>
      </c>
      <c r="C139" s="12" t="s">
        <v>435</v>
      </c>
      <c r="D139" s="20" t="s">
        <v>330</v>
      </c>
      <c r="E139" s="111" t="s">
        <v>17</v>
      </c>
      <c r="F139" s="13">
        <f>(((22.16*2+8.48*2)*3)-(0.9*2.1*4)-(3.6*0.8*2))+(2.52*1.5)</f>
        <v>174.3</v>
      </c>
      <c r="G139" s="112"/>
      <c r="H139" s="112"/>
      <c r="I139" s="112"/>
      <c r="J139" s="112">
        <f t="shared" si="18"/>
        <v>0</v>
      </c>
      <c r="K139" s="112">
        <f t="shared" si="29"/>
        <v>0</v>
      </c>
      <c r="L139" s="112">
        <f t="shared" si="19"/>
        <v>0</v>
      </c>
      <c r="M139" s="112">
        <f t="shared" si="20"/>
        <v>0</v>
      </c>
      <c r="N139" s="113" t="e">
        <f t="shared" si="30"/>
        <v>#DIV/0!</v>
      </c>
      <c r="P139" s="8">
        <f t="shared" si="25"/>
        <v>0</v>
      </c>
    </row>
    <row r="140" spans="1:16" ht="25.5" x14ac:dyDescent="0.2">
      <c r="A140" s="110" t="s">
        <v>167</v>
      </c>
      <c r="B140" s="114" t="s">
        <v>168</v>
      </c>
      <c r="C140" s="12" t="s">
        <v>435</v>
      </c>
      <c r="D140" s="20" t="s">
        <v>331</v>
      </c>
      <c r="E140" s="111" t="s">
        <v>23</v>
      </c>
      <c r="F140" s="13">
        <f>(1.6+0.94+0.94)+(3.6*2+3.8)</f>
        <v>14.48</v>
      </c>
      <c r="G140" s="112"/>
      <c r="H140" s="112"/>
      <c r="I140" s="112"/>
      <c r="J140" s="112">
        <f t="shared" si="18"/>
        <v>0</v>
      </c>
      <c r="K140" s="112">
        <f t="shared" si="29"/>
        <v>0</v>
      </c>
      <c r="L140" s="112">
        <f t="shared" si="19"/>
        <v>0</v>
      </c>
      <c r="M140" s="112">
        <f t="shared" si="20"/>
        <v>0</v>
      </c>
      <c r="N140" s="113" t="e">
        <f t="shared" si="30"/>
        <v>#DIV/0!</v>
      </c>
      <c r="P140" s="8">
        <f t="shared" si="25"/>
        <v>0</v>
      </c>
    </row>
    <row r="141" spans="1:16" ht="15" customHeight="1" x14ac:dyDescent="0.2">
      <c r="A141" s="110" t="s">
        <v>169</v>
      </c>
      <c r="B141" s="114" t="s">
        <v>170</v>
      </c>
      <c r="C141" s="12" t="s">
        <v>435</v>
      </c>
      <c r="D141" s="20" t="s">
        <v>332</v>
      </c>
      <c r="E141" s="111" t="s">
        <v>17</v>
      </c>
      <c r="F141" s="13">
        <f>((4.44-(0.7*3))*1.9)+(2.13*4*1.9)+((2.97-(0.7*2))*1.9)+(0.5*1.9*3)</f>
        <v>26.47</v>
      </c>
      <c r="G141" s="112"/>
      <c r="H141" s="112"/>
      <c r="I141" s="112"/>
      <c r="J141" s="112">
        <f t="shared" si="18"/>
        <v>0</v>
      </c>
      <c r="K141" s="112">
        <f t="shared" si="29"/>
        <v>0</v>
      </c>
      <c r="L141" s="112">
        <f t="shared" si="19"/>
        <v>0</v>
      </c>
      <c r="M141" s="112">
        <f t="shared" si="20"/>
        <v>0</v>
      </c>
      <c r="N141" s="113" t="e">
        <f t="shared" si="30"/>
        <v>#DIV/0!</v>
      </c>
      <c r="P141" s="8">
        <f t="shared" si="25"/>
        <v>0</v>
      </c>
    </row>
    <row r="142" spans="1:16" ht="24" customHeight="1" x14ac:dyDescent="0.2">
      <c r="A142" s="104" t="s">
        <v>171</v>
      </c>
      <c r="B142" s="105"/>
      <c r="C142" s="105"/>
      <c r="D142" s="106" t="s">
        <v>172</v>
      </c>
      <c r="E142" s="105"/>
      <c r="F142" s="107"/>
      <c r="G142" s="107"/>
      <c r="H142" s="105"/>
      <c r="I142" s="105"/>
      <c r="J142" s="105"/>
      <c r="K142" s="105"/>
      <c r="L142" s="105"/>
      <c r="M142" s="108">
        <f>SUM(M143:M145)</f>
        <v>0</v>
      </c>
      <c r="N142" s="109" t="e">
        <f>SUM(N143:N145)</f>
        <v>#DIV/0!</v>
      </c>
      <c r="P142" s="8">
        <f t="shared" si="25"/>
        <v>0</v>
      </c>
    </row>
    <row r="143" spans="1:16" ht="15" customHeight="1" x14ac:dyDescent="0.2">
      <c r="A143" s="110" t="s">
        <v>173</v>
      </c>
      <c r="B143" s="114" t="s">
        <v>174</v>
      </c>
      <c r="C143" s="12" t="s">
        <v>435</v>
      </c>
      <c r="D143" s="20" t="s">
        <v>333</v>
      </c>
      <c r="E143" s="111" t="s">
        <v>17</v>
      </c>
      <c r="F143" s="13">
        <f>3.8*0.8+3.6*0.8*2</f>
        <v>8.8000000000000007</v>
      </c>
      <c r="G143" s="112"/>
      <c r="H143" s="112"/>
      <c r="I143" s="112"/>
      <c r="J143" s="112">
        <f t="shared" si="18"/>
        <v>0</v>
      </c>
      <c r="K143" s="112">
        <f>F143*H143</f>
        <v>0</v>
      </c>
      <c r="L143" s="112">
        <f t="shared" si="19"/>
        <v>0</v>
      </c>
      <c r="M143" s="112">
        <f t="shared" si="20"/>
        <v>0</v>
      </c>
      <c r="N143" s="113" t="e">
        <f>M143/$M$164</f>
        <v>#DIV/0!</v>
      </c>
      <c r="P143" s="8">
        <f t="shared" si="25"/>
        <v>0</v>
      </c>
    </row>
    <row r="144" spans="1:16" ht="15" customHeight="1" x14ac:dyDescent="0.2">
      <c r="A144" s="110" t="s">
        <v>175</v>
      </c>
      <c r="B144" s="114" t="s">
        <v>176</v>
      </c>
      <c r="C144" s="12" t="s">
        <v>435</v>
      </c>
      <c r="D144" s="20" t="s">
        <v>334</v>
      </c>
      <c r="E144" s="111" t="s">
        <v>17</v>
      </c>
      <c r="F144" s="13">
        <f>0.9*2.1*2</f>
        <v>3.78</v>
      </c>
      <c r="G144" s="112"/>
      <c r="H144" s="112"/>
      <c r="I144" s="112"/>
      <c r="J144" s="112">
        <f t="shared" si="18"/>
        <v>0</v>
      </c>
      <c r="K144" s="112">
        <f>F144*H144</f>
        <v>0</v>
      </c>
      <c r="L144" s="112">
        <f t="shared" si="19"/>
        <v>0</v>
      </c>
      <c r="M144" s="112">
        <f t="shared" si="20"/>
        <v>0</v>
      </c>
      <c r="N144" s="113" t="e">
        <f>M144/$M$164</f>
        <v>#DIV/0!</v>
      </c>
      <c r="P144" s="8">
        <f t="shared" ref="P144:P163" si="31">F144*G144</f>
        <v>0</v>
      </c>
    </row>
    <row r="145" spans="1:18" ht="15" customHeight="1" x14ac:dyDescent="0.2">
      <c r="A145" s="110" t="s">
        <v>177</v>
      </c>
      <c r="B145" s="114" t="s">
        <v>178</v>
      </c>
      <c r="C145" s="12" t="s">
        <v>435</v>
      </c>
      <c r="D145" s="20" t="s">
        <v>335</v>
      </c>
      <c r="E145" s="111" t="s">
        <v>17</v>
      </c>
      <c r="F145" s="13">
        <f>0.9*2.1*2+0.7*1.9*5</f>
        <v>10.43</v>
      </c>
      <c r="G145" s="112"/>
      <c r="H145" s="112"/>
      <c r="I145" s="112"/>
      <c r="J145" s="112">
        <f t="shared" ref="J145:J163" si="32">H145+I145</f>
        <v>0</v>
      </c>
      <c r="K145" s="112">
        <f>F145*H145</f>
        <v>0</v>
      </c>
      <c r="L145" s="112">
        <f t="shared" ref="L145:L163" si="33">F145*I145</f>
        <v>0</v>
      </c>
      <c r="M145" s="112">
        <f t="shared" si="20"/>
        <v>0</v>
      </c>
      <c r="N145" s="113" t="e">
        <f>M145/$M$164</f>
        <v>#DIV/0!</v>
      </c>
      <c r="P145" s="8">
        <f t="shared" si="31"/>
        <v>0</v>
      </c>
    </row>
    <row r="146" spans="1:18" ht="24" customHeight="1" x14ac:dyDescent="0.2">
      <c r="A146" s="104" t="s">
        <v>179</v>
      </c>
      <c r="B146" s="105"/>
      <c r="C146" s="105"/>
      <c r="D146" s="106" t="s">
        <v>180</v>
      </c>
      <c r="E146" s="105"/>
      <c r="F146" s="107"/>
      <c r="G146" s="107"/>
      <c r="H146" s="105"/>
      <c r="I146" s="105"/>
      <c r="J146" s="105"/>
      <c r="K146" s="105"/>
      <c r="L146" s="105"/>
      <c r="M146" s="108">
        <f>SUM(M147:M154)</f>
        <v>0</v>
      </c>
      <c r="N146" s="109" t="e">
        <f>SUM(N147:N154)</f>
        <v>#DIV/0!</v>
      </c>
      <c r="P146" s="8">
        <f t="shared" si="31"/>
        <v>0</v>
      </c>
    </row>
    <row r="147" spans="1:18" x14ac:dyDescent="0.2">
      <c r="A147" s="110" t="s">
        <v>181</v>
      </c>
      <c r="B147" s="114" t="s">
        <v>26</v>
      </c>
      <c r="C147" s="12" t="s">
        <v>435</v>
      </c>
      <c r="D147" s="20" t="s">
        <v>258</v>
      </c>
      <c r="E147" s="111" t="s">
        <v>25</v>
      </c>
      <c r="F147" s="13">
        <f>(23.89+23.89+21.8+4.48*2)*0.05</f>
        <v>3.93</v>
      </c>
      <c r="G147" s="112"/>
      <c r="H147" s="112"/>
      <c r="I147" s="112"/>
      <c r="J147" s="112">
        <f t="shared" si="32"/>
        <v>0</v>
      </c>
      <c r="K147" s="112">
        <f t="shared" ref="K147:K154" si="34">F147*H147</f>
        <v>0</v>
      </c>
      <c r="L147" s="112">
        <f t="shared" si="33"/>
        <v>0</v>
      </c>
      <c r="M147" s="112">
        <f t="shared" si="20"/>
        <v>0</v>
      </c>
      <c r="N147" s="113" t="e">
        <f t="shared" ref="N147:N154" si="35">M147/$M$164</f>
        <v>#DIV/0!</v>
      </c>
      <c r="P147" s="8">
        <f t="shared" si="31"/>
        <v>0</v>
      </c>
    </row>
    <row r="148" spans="1:18" ht="30" customHeight="1" x14ac:dyDescent="0.2">
      <c r="A148" s="110" t="s">
        <v>363</v>
      </c>
      <c r="B148" s="114" t="s">
        <v>182</v>
      </c>
      <c r="C148" s="12" t="s">
        <v>19</v>
      </c>
      <c r="D148" s="20" t="s">
        <v>336</v>
      </c>
      <c r="E148" s="111" t="s">
        <v>25</v>
      </c>
      <c r="F148" s="13">
        <f>(23.89+23.89+21.8+4.48*2)*0.04</f>
        <v>3.14</v>
      </c>
      <c r="G148" s="112"/>
      <c r="H148" s="112"/>
      <c r="I148" s="112"/>
      <c r="J148" s="112">
        <f t="shared" si="32"/>
        <v>0</v>
      </c>
      <c r="K148" s="112">
        <f t="shared" si="34"/>
        <v>0</v>
      </c>
      <c r="L148" s="112">
        <f t="shared" si="33"/>
        <v>0</v>
      </c>
      <c r="M148" s="112">
        <f t="shared" si="20"/>
        <v>0</v>
      </c>
      <c r="N148" s="113" t="e">
        <f t="shared" si="35"/>
        <v>#DIV/0!</v>
      </c>
      <c r="P148" s="8">
        <f t="shared" si="31"/>
        <v>0</v>
      </c>
    </row>
    <row r="149" spans="1:18" ht="25.5" x14ac:dyDescent="0.2">
      <c r="A149" s="110" t="s">
        <v>364</v>
      </c>
      <c r="B149" s="114" t="s">
        <v>39</v>
      </c>
      <c r="C149" s="12" t="s">
        <v>435</v>
      </c>
      <c r="D149" s="20" t="s">
        <v>337</v>
      </c>
      <c r="E149" s="111" t="s">
        <v>17</v>
      </c>
      <c r="F149" s="13">
        <f>(23.89+23.89+21.8+4.48*2)</f>
        <v>78.540000000000006</v>
      </c>
      <c r="G149" s="112"/>
      <c r="H149" s="112"/>
      <c r="I149" s="112"/>
      <c r="J149" s="112">
        <f t="shared" si="32"/>
        <v>0</v>
      </c>
      <c r="K149" s="112">
        <f t="shared" si="34"/>
        <v>0</v>
      </c>
      <c r="L149" s="112">
        <f t="shared" si="33"/>
        <v>0</v>
      </c>
      <c r="M149" s="112">
        <f t="shared" si="20"/>
        <v>0</v>
      </c>
      <c r="N149" s="113" t="e">
        <f t="shared" si="35"/>
        <v>#DIV/0!</v>
      </c>
      <c r="P149" s="8">
        <f t="shared" si="31"/>
        <v>0</v>
      </c>
    </row>
    <row r="150" spans="1:18" ht="51" x14ac:dyDescent="0.2">
      <c r="A150" s="110" t="s">
        <v>365</v>
      </c>
      <c r="B150" s="114" t="s">
        <v>183</v>
      </c>
      <c r="C150" s="12" t="s">
        <v>19</v>
      </c>
      <c r="D150" s="20" t="s">
        <v>338</v>
      </c>
      <c r="E150" s="111" t="s">
        <v>17</v>
      </c>
      <c r="F150" s="13">
        <f>F149</f>
        <v>78.540000000000006</v>
      </c>
      <c r="G150" s="112"/>
      <c r="H150" s="112"/>
      <c r="I150" s="112"/>
      <c r="J150" s="112">
        <f t="shared" si="32"/>
        <v>0</v>
      </c>
      <c r="K150" s="112">
        <f t="shared" si="34"/>
        <v>0</v>
      </c>
      <c r="L150" s="112">
        <f t="shared" si="33"/>
        <v>0</v>
      </c>
      <c r="M150" s="112">
        <f t="shared" si="20"/>
        <v>0</v>
      </c>
      <c r="N150" s="113" t="e">
        <f t="shared" si="35"/>
        <v>#DIV/0!</v>
      </c>
      <c r="P150" s="8">
        <f t="shared" si="31"/>
        <v>0</v>
      </c>
    </row>
    <row r="151" spans="1:18" ht="38.25" x14ac:dyDescent="0.2">
      <c r="A151" s="110" t="s">
        <v>366</v>
      </c>
      <c r="B151" s="114" t="s">
        <v>166</v>
      </c>
      <c r="C151" s="12" t="s">
        <v>435</v>
      </c>
      <c r="D151" s="20" t="s">
        <v>330</v>
      </c>
      <c r="E151" s="111" t="s">
        <v>17</v>
      </c>
      <c r="F151" s="13">
        <f>F150</f>
        <v>78.540000000000006</v>
      </c>
      <c r="G151" s="112"/>
      <c r="H151" s="112"/>
      <c r="I151" s="112"/>
      <c r="J151" s="112">
        <f t="shared" si="32"/>
        <v>0</v>
      </c>
      <c r="K151" s="112">
        <f t="shared" si="34"/>
        <v>0</v>
      </c>
      <c r="L151" s="112">
        <f t="shared" si="33"/>
        <v>0</v>
      </c>
      <c r="M151" s="112">
        <f t="shared" si="20"/>
        <v>0</v>
      </c>
      <c r="N151" s="113" t="e">
        <f t="shared" si="35"/>
        <v>#DIV/0!</v>
      </c>
      <c r="P151" s="8">
        <f t="shared" si="31"/>
        <v>0</v>
      </c>
    </row>
    <row r="152" spans="1:18" s="1" customFormat="1" ht="38.25" x14ac:dyDescent="0.2">
      <c r="A152" s="110" t="s">
        <v>367</v>
      </c>
      <c r="B152" s="12" t="s">
        <v>362</v>
      </c>
      <c r="C152" s="12" t="s">
        <v>435</v>
      </c>
      <c r="D152" s="20" t="s">
        <v>361</v>
      </c>
      <c r="E152" s="12" t="s">
        <v>23</v>
      </c>
      <c r="F152" s="13">
        <v>22.34</v>
      </c>
      <c r="G152" s="112"/>
      <c r="H152" s="112"/>
      <c r="I152" s="112"/>
      <c r="J152" s="112">
        <f t="shared" si="32"/>
        <v>0</v>
      </c>
      <c r="K152" s="112">
        <f t="shared" si="34"/>
        <v>0</v>
      </c>
      <c r="L152" s="112">
        <f t="shared" si="33"/>
        <v>0</v>
      </c>
      <c r="M152" s="112">
        <f t="shared" si="20"/>
        <v>0</v>
      </c>
      <c r="N152" s="113" t="e">
        <f t="shared" si="35"/>
        <v>#DIV/0!</v>
      </c>
      <c r="O152" s="15"/>
      <c r="P152" s="8">
        <f t="shared" si="31"/>
        <v>0</v>
      </c>
      <c r="Q152" s="15"/>
      <c r="R152" s="15"/>
    </row>
    <row r="153" spans="1:18" ht="26.1" customHeight="1" x14ac:dyDescent="0.2">
      <c r="A153" s="110" t="s">
        <v>368</v>
      </c>
      <c r="B153" s="114" t="s">
        <v>184</v>
      </c>
      <c r="C153" s="12" t="s">
        <v>435</v>
      </c>
      <c r="D153" s="20" t="s">
        <v>339</v>
      </c>
      <c r="E153" s="111" t="s">
        <v>17</v>
      </c>
      <c r="F153" s="13">
        <f>0.5*0.5*3+0.5*0.75+(9.5+10.22+9+0.75+3.5+5.01+3.24+1.02+3.72+4.62)*0.25</f>
        <v>13.77</v>
      </c>
      <c r="G153" s="112"/>
      <c r="H153" s="112"/>
      <c r="I153" s="112"/>
      <c r="J153" s="112">
        <f t="shared" si="32"/>
        <v>0</v>
      </c>
      <c r="K153" s="112">
        <f t="shared" si="34"/>
        <v>0</v>
      </c>
      <c r="L153" s="112">
        <f t="shared" si="33"/>
        <v>0</v>
      </c>
      <c r="M153" s="112">
        <f t="shared" si="20"/>
        <v>0</v>
      </c>
      <c r="N153" s="113" t="e">
        <f t="shared" si="35"/>
        <v>#DIV/0!</v>
      </c>
      <c r="P153" s="8">
        <f t="shared" si="31"/>
        <v>0</v>
      </c>
    </row>
    <row r="154" spans="1:18" ht="33" customHeight="1" x14ac:dyDescent="0.2">
      <c r="A154" s="110" t="s">
        <v>369</v>
      </c>
      <c r="B154" s="114" t="s">
        <v>185</v>
      </c>
      <c r="C154" s="12" t="s">
        <v>435</v>
      </c>
      <c r="D154" s="20" t="s">
        <v>340</v>
      </c>
      <c r="E154" s="111" t="s">
        <v>17</v>
      </c>
      <c r="F154" s="13">
        <f>120.53-F153</f>
        <v>106.76</v>
      </c>
      <c r="G154" s="112"/>
      <c r="H154" s="112"/>
      <c r="I154" s="112"/>
      <c r="J154" s="112">
        <f t="shared" si="32"/>
        <v>0</v>
      </c>
      <c r="K154" s="112">
        <f t="shared" si="34"/>
        <v>0</v>
      </c>
      <c r="L154" s="112">
        <f t="shared" si="33"/>
        <v>0</v>
      </c>
      <c r="M154" s="112">
        <f t="shared" ref="M154:M162" si="36">K154+L154</f>
        <v>0</v>
      </c>
      <c r="N154" s="113" t="e">
        <f t="shared" si="35"/>
        <v>#DIV/0!</v>
      </c>
      <c r="P154" s="8">
        <f t="shared" si="31"/>
        <v>0</v>
      </c>
    </row>
    <row r="155" spans="1:18" ht="24" customHeight="1" x14ac:dyDescent="0.2">
      <c r="A155" s="104" t="s">
        <v>186</v>
      </c>
      <c r="B155" s="105"/>
      <c r="C155" s="105"/>
      <c r="D155" s="106" t="s">
        <v>187</v>
      </c>
      <c r="E155" s="105"/>
      <c r="F155" s="107"/>
      <c r="G155" s="107"/>
      <c r="H155" s="105"/>
      <c r="I155" s="105"/>
      <c r="J155" s="105"/>
      <c r="K155" s="105"/>
      <c r="L155" s="105"/>
      <c r="M155" s="108">
        <f>SUM(M156:M158)</f>
        <v>0</v>
      </c>
      <c r="N155" s="109" t="e">
        <f>SUM(N156:N158)</f>
        <v>#DIV/0!</v>
      </c>
      <c r="P155" s="8">
        <f t="shared" si="31"/>
        <v>0</v>
      </c>
    </row>
    <row r="156" spans="1:18" ht="15" customHeight="1" x14ac:dyDescent="0.2">
      <c r="A156" s="110" t="s">
        <v>188</v>
      </c>
      <c r="B156" s="114" t="s">
        <v>189</v>
      </c>
      <c r="C156" s="12" t="s">
        <v>435</v>
      </c>
      <c r="D156" s="20" t="s">
        <v>370</v>
      </c>
      <c r="E156" s="111" t="s">
        <v>17</v>
      </c>
      <c r="F156" s="13">
        <f>21.8+23.89+23.89+4.48+4.48</f>
        <v>78.540000000000006</v>
      </c>
      <c r="G156" s="112"/>
      <c r="H156" s="112"/>
      <c r="I156" s="112"/>
      <c r="J156" s="112">
        <f t="shared" si="32"/>
        <v>0</v>
      </c>
      <c r="K156" s="112">
        <f>F156*H156</f>
        <v>0</v>
      </c>
      <c r="L156" s="112">
        <f t="shared" si="33"/>
        <v>0</v>
      </c>
      <c r="M156" s="112">
        <f t="shared" si="36"/>
        <v>0</v>
      </c>
      <c r="N156" s="113" t="e">
        <f>M156/$M$164</f>
        <v>#DIV/0!</v>
      </c>
      <c r="P156" s="8">
        <f t="shared" si="31"/>
        <v>0</v>
      </c>
    </row>
    <row r="157" spans="1:18" ht="15" customHeight="1" x14ac:dyDescent="0.2">
      <c r="A157" s="110" t="s">
        <v>190</v>
      </c>
      <c r="B157" s="114" t="s">
        <v>191</v>
      </c>
      <c r="C157" s="12" t="s">
        <v>435</v>
      </c>
      <c r="D157" s="20" t="s">
        <v>341</v>
      </c>
      <c r="E157" s="111" t="s">
        <v>17</v>
      </c>
      <c r="F157" s="13">
        <f>37.5*4.2+14.18*1.05</f>
        <v>172.39</v>
      </c>
      <c r="G157" s="112"/>
      <c r="H157" s="112"/>
      <c r="I157" s="112"/>
      <c r="J157" s="112">
        <f t="shared" si="32"/>
        <v>0</v>
      </c>
      <c r="K157" s="112">
        <f>F157*H157</f>
        <v>0</v>
      </c>
      <c r="L157" s="112">
        <f t="shared" si="33"/>
        <v>0</v>
      </c>
      <c r="M157" s="112">
        <f t="shared" si="36"/>
        <v>0</v>
      </c>
      <c r="N157" s="113" t="e">
        <f>M157/$M$164</f>
        <v>#DIV/0!</v>
      </c>
      <c r="P157" s="8">
        <f t="shared" si="31"/>
        <v>0</v>
      </c>
    </row>
    <row r="158" spans="1:18" ht="15" customHeight="1" x14ac:dyDescent="0.2">
      <c r="A158" s="110" t="s">
        <v>192</v>
      </c>
      <c r="B158" s="114" t="s">
        <v>193</v>
      </c>
      <c r="C158" s="12" t="s">
        <v>435</v>
      </c>
      <c r="D158" s="20" t="s">
        <v>342</v>
      </c>
      <c r="E158" s="111" t="s">
        <v>17</v>
      </c>
      <c r="F158" s="13">
        <f>F138</f>
        <v>372.82</v>
      </c>
      <c r="G158" s="112"/>
      <c r="H158" s="112"/>
      <c r="I158" s="112"/>
      <c r="J158" s="112">
        <f t="shared" si="32"/>
        <v>0</v>
      </c>
      <c r="K158" s="112">
        <f>F158*H158</f>
        <v>0</v>
      </c>
      <c r="L158" s="112">
        <f t="shared" si="33"/>
        <v>0</v>
      </c>
      <c r="M158" s="112">
        <f t="shared" si="36"/>
        <v>0</v>
      </c>
      <c r="N158" s="113" t="e">
        <f>M158/$M$164</f>
        <v>#DIV/0!</v>
      </c>
      <c r="P158" s="8">
        <f t="shared" si="31"/>
        <v>0</v>
      </c>
    </row>
    <row r="159" spans="1:18" ht="24" customHeight="1" x14ac:dyDescent="0.2">
      <c r="A159" s="104" t="s">
        <v>194</v>
      </c>
      <c r="B159" s="105"/>
      <c r="C159" s="105"/>
      <c r="D159" s="106" t="s">
        <v>214</v>
      </c>
      <c r="E159" s="105"/>
      <c r="F159" s="107"/>
      <c r="G159" s="107"/>
      <c r="H159" s="105"/>
      <c r="I159" s="105"/>
      <c r="J159" s="105"/>
      <c r="K159" s="105"/>
      <c r="L159" s="105"/>
      <c r="M159" s="108">
        <f>SUM(M160:M163)</f>
        <v>0</v>
      </c>
      <c r="N159" s="109" t="e">
        <f>SUM(N160:N163)</f>
        <v>#DIV/0!</v>
      </c>
      <c r="P159" s="8">
        <f t="shared" si="31"/>
        <v>0</v>
      </c>
    </row>
    <row r="160" spans="1:18" s="19" customFormat="1" ht="24" customHeight="1" x14ac:dyDescent="0.2">
      <c r="A160" s="110" t="s">
        <v>195</v>
      </c>
      <c r="B160" s="12" t="s">
        <v>431</v>
      </c>
      <c r="C160" s="12" t="s">
        <v>435</v>
      </c>
      <c r="D160" s="20" t="s">
        <v>433</v>
      </c>
      <c r="E160" s="12" t="s">
        <v>59</v>
      </c>
      <c r="F160" s="13">
        <v>1</v>
      </c>
      <c r="G160" s="112"/>
      <c r="H160" s="112"/>
      <c r="I160" s="112"/>
      <c r="J160" s="112">
        <f t="shared" si="32"/>
        <v>0</v>
      </c>
      <c r="K160" s="112">
        <f>F160*H160</f>
        <v>0</v>
      </c>
      <c r="L160" s="112">
        <f>F160*I160</f>
        <v>0</v>
      </c>
      <c r="M160" s="112">
        <f>K160+L160</f>
        <v>0</v>
      </c>
      <c r="N160" s="113" t="e">
        <f>M160/$M$164</f>
        <v>#DIV/0!</v>
      </c>
      <c r="P160" s="8">
        <f t="shared" si="31"/>
        <v>0</v>
      </c>
    </row>
    <row r="161" spans="1:16" s="19" customFormat="1" ht="24" customHeight="1" x14ac:dyDescent="0.2">
      <c r="A161" s="110" t="s">
        <v>197</v>
      </c>
      <c r="B161" s="12" t="s">
        <v>432</v>
      </c>
      <c r="C161" s="12" t="s">
        <v>19</v>
      </c>
      <c r="D161" s="20" t="s">
        <v>434</v>
      </c>
      <c r="E161" s="12" t="s">
        <v>59</v>
      </c>
      <c r="F161" s="13">
        <v>4</v>
      </c>
      <c r="G161" s="112"/>
      <c r="H161" s="112"/>
      <c r="I161" s="112"/>
      <c r="J161" s="112">
        <f t="shared" si="32"/>
        <v>0</v>
      </c>
      <c r="K161" s="112">
        <f>F161*H161</f>
        <v>0</v>
      </c>
      <c r="L161" s="112">
        <f t="shared" si="33"/>
        <v>0</v>
      </c>
      <c r="M161" s="112">
        <f t="shared" si="36"/>
        <v>0</v>
      </c>
      <c r="N161" s="113" t="e">
        <f>M161/$M$164</f>
        <v>#DIV/0!</v>
      </c>
      <c r="P161" s="8">
        <f t="shared" si="31"/>
        <v>0</v>
      </c>
    </row>
    <row r="162" spans="1:16" ht="30" customHeight="1" x14ac:dyDescent="0.2">
      <c r="A162" s="110" t="s">
        <v>429</v>
      </c>
      <c r="B162" s="114" t="s">
        <v>196</v>
      </c>
      <c r="C162" s="12" t="s">
        <v>435</v>
      </c>
      <c r="D162" s="20" t="s">
        <v>343</v>
      </c>
      <c r="E162" s="111" t="s">
        <v>25</v>
      </c>
      <c r="F162" s="13">
        <f>87.71*150/1000-0.001</f>
        <v>13.16</v>
      </c>
      <c r="G162" s="112"/>
      <c r="H162" s="112"/>
      <c r="I162" s="112"/>
      <c r="J162" s="112">
        <f t="shared" si="32"/>
        <v>0</v>
      </c>
      <c r="K162" s="112">
        <f>F162*H162</f>
        <v>0</v>
      </c>
      <c r="L162" s="112">
        <f t="shared" si="33"/>
        <v>0</v>
      </c>
      <c r="M162" s="112">
        <f t="shared" si="36"/>
        <v>0</v>
      </c>
      <c r="N162" s="113" t="e">
        <f>M162/$M$164</f>
        <v>#DIV/0!</v>
      </c>
      <c r="P162" s="8">
        <f t="shared" si="31"/>
        <v>0</v>
      </c>
    </row>
    <row r="163" spans="1:16" ht="15" customHeight="1" x14ac:dyDescent="0.2">
      <c r="A163" s="110" t="s">
        <v>430</v>
      </c>
      <c r="B163" s="114" t="s">
        <v>198</v>
      </c>
      <c r="C163" s="12" t="s">
        <v>435</v>
      </c>
      <c r="D163" s="20" t="s">
        <v>344</v>
      </c>
      <c r="E163" s="111" t="s">
        <v>17</v>
      </c>
      <c r="F163" s="13">
        <f>F39</f>
        <v>87.71</v>
      </c>
      <c r="G163" s="112"/>
      <c r="H163" s="112"/>
      <c r="I163" s="112"/>
      <c r="J163" s="112">
        <f t="shared" si="32"/>
        <v>0</v>
      </c>
      <c r="K163" s="112">
        <f>F163*H163</f>
        <v>0</v>
      </c>
      <c r="L163" s="112">
        <f t="shared" si="33"/>
        <v>0</v>
      </c>
      <c r="M163" s="112">
        <f>K163+L163</f>
        <v>0</v>
      </c>
      <c r="N163" s="113" t="e">
        <f>M163/$M$164</f>
        <v>#DIV/0!</v>
      </c>
      <c r="P163" s="8">
        <f t="shared" si="31"/>
        <v>0</v>
      </c>
    </row>
    <row r="164" spans="1:16" x14ac:dyDescent="0.2">
      <c r="A164" s="122"/>
      <c r="B164" s="123"/>
      <c r="C164" s="123"/>
      <c r="D164" s="124"/>
      <c r="E164" s="123"/>
      <c r="F164" s="123"/>
      <c r="G164" s="123"/>
      <c r="H164" s="123"/>
      <c r="I164" s="123"/>
      <c r="J164" s="72" t="s">
        <v>204</v>
      </c>
      <c r="K164" s="9">
        <f>SUM(K16:K163)</f>
        <v>0</v>
      </c>
      <c r="L164" s="9">
        <f>SUM(L16:L163)</f>
        <v>0</v>
      </c>
      <c r="M164" s="67">
        <f>M15+M20+M31+M42+M49+M83+M88+M135+M142+M146+M155+M159</f>
        <v>0</v>
      </c>
      <c r="N164" s="10" t="e">
        <f>N15+N20+N31+N42+N49+N83+N88+N135+N142+N146+N155+N159</f>
        <v>#DIV/0!</v>
      </c>
    </row>
    <row r="165" spans="1:1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P165" s="101"/>
    </row>
    <row r="166" spans="1:16" ht="14.25" customHeight="1" x14ac:dyDescent="0.2">
      <c r="A166" s="146"/>
      <c r="B166" s="146"/>
      <c r="C166" s="146"/>
      <c r="D166" s="6"/>
      <c r="E166" s="2"/>
      <c r="F166" s="2"/>
      <c r="G166" s="2"/>
      <c r="H166" s="2"/>
      <c r="I166" s="2"/>
      <c r="J166" s="2"/>
      <c r="K166" s="125" t="s">
        <v>205</v>
      </c>
      <c r="L166" s="151">
        <f>SUM(P16:P163)</f>
        <v>0</v>
      </c>
      <c r="M166" s="152"/>
      <c r="N166" s="152"/>
    </row>
    <row r="167" spans="1:16" ht="14.25" customHeight="1" x14ac:dyDescent="0.2">
      <c r="A167" s="146"/>
      <c r="B167" s="146"/>
      <c r="C167" s="146"/>
      <c r="D167" s="6"/>
      <c r="E167" s="2"/>
      <c r="F167" s="2"/>
      <c r="G167" s="2"/>
      <c r="H167" s="2"/>
      <c r="I167" s="2"/>
      <c r="J167" s="2"/>
      <c r="K167" s="125" t="s">
        <v>206</v>
      </c>
      <c r="L167" s="151">
        <f>M164-L166</f>
        <v>0</v>
      </c>
      <c r="M167" s="152"/>
      <c r="N167" s="152"/>
    </row>
    <row r="168" spans="1:16" ht="14.25" customHeight="1" x14ac:dyDescent="0.2">
      <c r="A168" s="146"/>
      <c r="B168" s="146"/>
      <c r="C168" s="146"/>
      <c r="D168" s="6"/>
      <c r="E168" s="2"/>
      <c r="F168" s="2"/>
      <c r="G168" s="2"/>
      <c r="H168" s="2"/>
      <c r="I168" s="2"/>
      <c r="J168" s="2"/>
      <c r="K168" s="125" t="s">
        <v>207</v>
      </c>
      <c r="L168" s="147">
        <f>L166+L167</f>
        <v>0</v>
      </c>
      <c r="M168" s="148"/>
      <c r="N168" s="148"/>
    </row>
    <row r="169" spans="1:16" ht="19.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6" s="74" customFormat="1" ht="20.2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99"/>
    </row>
    <row r="171" spans="1:16" s="74" customFormat="1" ht="36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99"/>
    </row>
    <row r="172" spans="1:16" ht="87" customHeight="1" x14ac:dyDescent="0.2">
      <c r="A172" s="149"/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</row>
  </sheetData>
  <mergeCells count="27">
    <mergeCell ref="G13:G14"/>
    <mergeCell ref="H13:J13"/>
    <mergeCell ref="K13:M13"/>
    <mergeCell ref="A168:C168"/>
    <mergeCell ref="L168:N168"/>
    <mergeCell ref="A172:N172"/>
    <mergeCell ref="A10:I10"/>
    <mergeCell ref="A167:C167"/>
    <mergeCell ref="L167:N167"/>
    <mergeCell ref="A166:C166"/>
    <mergeCell ref="L166:N166"/>
    <mergeCell ref="A12:N12"/>
    <mergeCell ref="A13:A14"/>
    <mergeCell ref="B13:B14"/>
    <mergeCell ref="C13:C14"/>
    <mergeCell ref="D13:D14"/>
    <mergeCell ref="N13:N14"/>
    <mergeCell ref="E13:E14"/>
    <mergeCell ref="F13:F14"/>
    <mergeCell ref="A8:D8"/>
    <mergeCell ref="A11:F11"/>
    <mergeCell ref="A1:N1"/>
    <mergeCell ref="A6:N6"/>
    <mergeCell ref="A5:N5"/>
    <mergeCell ref="A4:N4"/>
    <mergeCell ref="A3:N3"/>
    <mergeCell ref="A9:D9"/>
  </mergeCells>
  <pageMargins left="0.51181102362204722" right="0.51181102362204722" top="0.98425196850393704" bottom="0.98425196850393704" header="0.51181102362204722" footer="0.51181102362204722"/>
  <pageSetup paperSize="9" scale="46" fitToHeight="0" orientation="portrait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showGridLines="0" view="pageLayout" topLeftCell="A16" zoomScaleNormal="100" workbookViewId="0">
      <selection activeCell="N38" sqref="N38"/>
    </sheetView>
  </sheetViews>
  <sheetFormatPr defaultRowHeight="14.25" x14ac:dyDescent="0.2"/>
  <cols>
    <col min="1" max="1" width="6" customWidth="1"/>
    <col min="2" max="2" width="43.75" customWidth="1"/>
    <col min="3" max="3" width="11.875" customWidth="1"/>
    <col min="4" max="4" width="12.625" customWidth="1"/>
    <col min="5" max="5" width="9.875" hidden="1" customWidth="1"/>
    <col min="6" max="6" width="12.625" customWidth="1"/>
    <col min="7" max="7" width="15.875" hidden="1" customWidth="1"/>
    <col min="8" max="8" width="12.625" customWidth="1"/>
    <col min="9" max="9" width="12.375" hidden="1" customWidth="1"/>
    <col min="10" max="10" width="12.625" customWidth="1"/>
    <col min="11" max="11" width="16" hidden="1" customWidth="1"/>
    <col min="12" max="12" width="12.625" customWidth="1"/>
    <col min="13" max="13" width="12.75" hidden="1" customWidth="1"/>
    <col min="14" max="14" width="12.875" style="74" customWidth="1"/>
    <col min="15" max="15" width="0.625" style="74" hidden="1" customWidth="1"/>
    <col min="16" max="16" width="12.25" customWidth="1"/>
    <col min="19" max="19" width="12.75" bestFit="1" customWidth="1"/>
    <col min="21" max="21" width="11.75" bestFit="1" customWidth="1"/>
    <col min="22" max="22" width="12.75" bestFit="1" customWidth="1"/>
  </cols>
  <sheetData>
    <row r="1" spans="1:19" ht="41.25" customHeight="1" x14ac:dyDescent="0.2">
      <c r="A1" s="135" t="s">
        <v>349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90"/>
      <c r="N1" s="91"/>
      <c r="O1" s="49"/>
      <c r="P1" s="50"/>
      <c r="Q1" s="50"/>
      <c r="R1" s="50"/>
    </row>
    <row r="2" spans="1:19" ht="26.25" x14ac:dyDescent="0.2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76"/>
      <c r="N2" s="77"/>
      <c r="O2" s="70"/>
      <c r="P2" s="51"/>
      <c r="Q2" s="51"/>
      <c r="R2" s="51"/>
    </row>
    <row r="3" spans="1:19" x14ac:dyDescent="0.2">
      <c r="A3" s="141" t="s">
        <v>350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52"/>
      <c r="N3" s="92"/>
      <c r="O3" s="47"/>
      <c r="P3" s="52"/>
      <c r="Q3" s="52"/>
      <c r="R3" s="52"/>
    </row>
    <row r="4" spans="1:19" x14ac:dyDescent="0.2">
      <c r="A4" s="141" t="s">
        <v>351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52"/>
      <c r="N4" s="92"/>
      <c r="O4" s="47"/>
      <c r="P4" s="52"/>
      <c r="Q4" s="52"/>
      <c r="R4" s="52"/>
    </row>
    <row r="5" spans="1:19" x14ac:dyDescent="0.2">
      <c r="A5" s="141" t="s">
        <v>352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52"/>
      <c r="N5" s="92"/>
      <c r="O5" s="47"/>
      <c r="P5" s="52"/>
      <c r="Q5" s="52"/>
      <c r="R5" s="52"/>
    </row>
    <row r="6" spans="1:19" x14ac:dyDescent="0.2">
      <c r="A6" s="138" t="s">
        <v>446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53"/>
      <c r="N6" s="93"/>
      <c r="O6" s="48"/>
      <c r="P6" s="53"/>
      <c r="Q6" s="53"/>
      <c r="R6" s="53"/>
    </row>
    <row r="7" spans="1:19" s="19" customFormat="1" x14ac:dyDescent="0.2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79"/>
      <c r="N7" s="80"/>
      <c r="O7" s="71"/>
      <c r="P7" s="54"/>
      <c r="Q7" s="54"/>
      <c r="R7" s="54"/>
    </row>
    <row r="8" spans="1:19" s="7" customFormat="1" ht="20.100000000000001" customHeight="1" x14ac:dyDescent="0.2">
      <c r="A8" s="176" t="str">
        <f>'Orçamento Sintético'!A8:D8</f>
        <v>Obra: Construção de uma Instalação Sanitária Pública na Praça Maria Aparecida Benfica</v>
      </c>
      <c r="B8" s="177"/>
      <c r="C8" s="177"/>
      <c r="D8" s="177"/>
      <c r="E8" s="171" t="s">
        <v>450</v>
      </c>
      <c r="F8" s="171"/>
      <c r="G8" s="171"/>
      <c r="H8" s="171"/>
      <c r="I8" s="171"/>
      <c r="J8" s="171"/>
      <c r="K8" s="95" t="s">
        <v>1</v>
      </c>
      <c r="L8" s="180" t="s">
        <v>0</v>
      </c>
      <c r="M8" s="181"/>
      <c r="N8" s="182"/>
      <c r="O8" s="55"/>
      <c r="P8" s="55"/>
      <c r="Q8" s="55"/>
      <c r="R8" s="55"/>
    </row>
    <row r="9" spans="1:19" s="7" customFormat="1" ht="20.100000000000001" customHeight="1" x14ac:dyDescent="0.2">
      <c r="A9" s="176" t="str">
        <f>'Orçamento Sintético'!A9:D9</f>
        <v xml:space="preserve">Local: Praça Maria Aparecida Benfica </v>
      </c>
      <c r="B9" s="177"/>
      <c r="C9" s="177"/>
      <c r="D9" s="177"/>
      <c r="E9" s="171" t="s">
        <v>449</v>
      </c>
      <c r="F9" s="171"/>
      <c r="G9" s="171"/>
      <c r="H9" s="171"/>
      <c r="I9" s="171"/>
      <c r="J9" s="171"/>
      <c r="K9" s="96" t="s">
        <v>2</v>
      </c>
      <c r="L9" s="183">
        <f>'Orçamento Sintético'!N9</f>
        <v>0</v>
      </c>
      <c r="M9" s="184"/>
      <c r="N9" s="185"/>
      <c r="O9" s="56"/>
      <c r="P9" s="56"/>
      <c r="Q9" s="56"/>
      <c r="R9" s="56"/>
    </row>
    <row r="10" spans="1:19" s="7" customFormat="1" ht="20.100000000000001" customHeight="1" x14ac:dyDescent="0.2">
      <c r="A10" s="178">
        <f>'Orçamento Sintético'!A10:I10</f>
        <v>0</v>
      </c>
      <c r="B10" s="179"/>
      <c r="C10" s="179"/>
      <c r="D10" s="179"/>
      <c r="E10" s="179"/>
      <c r="F10" s="179"/>
      <c r="G10" s="179"/>
      <c r="H10" s="179"/>
      <c r="I10" s="179"/>
      <c r="J10" s="179"/>
      <c r="K10" s="45"/>
      <c r="L10" s="45"/>
      <c r="M10" s="45"/>
      <c r="N10" s="94"/>
      <c r="O10" s="45"/>
      <c r="P10" s="45"/>
      <c r="Q10" s="45"/>
      <c r="R10" s="45"/>
    </row>
    <row r="11" spans="1:19" s="7" customFormat="1" ht="20.100000000000001" customHeight="1" thickBot="1" x14ac:dyDescent="0.25">
      <c r="A11" s="172">
        <f>'Orçamento Sintético'!A11:F11</f>
        <v>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57"/>
      <c r="L11" s="57"/>
      <c r="M11" s="57"/>
      <c r="N11" s="58"/>
      <c r="O11" s="45"/>
      <c r="P11" s="45"/>
      <c r="Q11" s="45"/>
      <c r="R11" s="45"/>
    </row>
    <row r="12" spans="1:19" s="7" customFormat="1" ht="26.25" customHeight="1" thickBot="1" x14ac:dyDescent="0.25">
      <c r="A12" s="168" t="s">
        <v>453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70"/>
      <c r="O12" s="45"/>
      <c r="P12" s="45"/>
      <c r="Q12" s="45"/>
      <c r="R12" s="45"/>
    </row>
    <row r="13" spans="1:19" ht="26.25" thickBot="1" x14ac:dyDescent="0.25">
      <c r="A13" s="84" t="s">
        <v>3</v>
      </c>
      <c r="B13" s="84" t="s">
        <v>6</v>
      </c>
      <c r="C13" s="84" t="s">
        <v>437</v>
      </c>
      <c r="D13" s="85" t="s">
        <v>438</v>
      </c>
      <c r="E13" s="85"/>
      <c r="F13" s="85" t="s">
        <v>439</v>
      </c>
      <c r="G13" s="85"/>
      <c r="H13" s="85" t="s">
        <v>440</v>
      </c>
      <c r="I13" s="86"/>
      <c r="J13" s="87" t="s">
        <v>447</v>
      </c>
      <c r="K13" s="88"/>
      <c r="L13" s="85" t="s">
        <v>448</v>
      </c>
      <c r="M13" s="89"/>
      <c r="N13" s="85" t="s">
        <v>452</v>
      </c>
      <c r="O13" s="30"/>
    </row>
    <row r="14" spans="1:19" x14ac:dyDescent="0.2">
      <c r="A14" s="186" t="str">
        <f>'Orçamento Sintético'!A15</f>
        <v xml:space="preserve"> 1 </v>
      </c>
      <c r="B14" s="188" t="str">
        <f>'Orçamento Sintético'!D15</f>
        <v>SERVIÇOS PRELIMINARES</v>
      </c>
      <c r="C14" s="190">
        <f>'Orçamento Sintético'!M15</f>
        <v>0</v>
      </c>
      <c r="D14" s="21">
        <v>0.5</v>
      </c>
      <c r="E14" s="21" t="e">
        <f>D15/$C$38</f>
        <v>#DIV/0!</v>
      </c>
      <c r="F14" s="21">
        <v>0.1</v>
      </c>
      <c r="G14" s="21" t="e">
        <f>F15/$C$38</f>
        <v>#DIV/0!</v>
      </c>
      <c r="H14" s="21">
        <v>0.1</v>
      </c>
      <c r="I14" s="21" t="e">
        <f>H15/$C$38</f>
        <v>#DIV/0!</v>
      </c>
      <c r="J14" s="21">
        <v>0.1</v>
      </c>
      <c r="K14" s="21" t="e">
        <f>J15/$C$38</f>
        <v>#DIV/0!</v>
      </c>
      <c r="L14" s="21">
        <v>0.1</v>
      </c>
      <c r="M14" s="25" t="e">
        <f>L15/$C$38</f>
        <v>#DIV/0!</v>
      </c>
      <c r="N14" s="21">
        <v>0.1</v>
      </c>
      <c r="O14" s="25" t="e">
        <f>N15/$C$38</f>
        <v>#DIV/0!</v>
      </c>
      <c r="Q14" s="35">
        <f>D14+F14+H14+J14+L14+N14</f>
        <v>1</v>
      </c>
    </row>
    <row r="15" spans="1:19" ht="15" thickBot="1" x14ac:dyDescent="0.25">
      <c r="A15" s="187"/>
      <c r="B15" s="189"/>
      <c r="C15" s="191"/>
      <c r="D15" s="34">
        <f>$C$14*D14</f>
        <v>0</v>
      </c>
      <c r="E15" s="22"/>
      <c r="F15" s="34">
        <f>$C$14*F14</f>
        <v>0</v>
      </c>
      <c r="G15" s="22"/>
      <c r="H15" s="34">
        <f>$C$14*H14</f>
        <v>0</v>
      </c>
      <c r="I15" s="22"/>
      <c r="J15" s="34">
        <f>$C$14*J14</f>
        <v>0</v>
      </c>
      <c r="K15" s="22"/>
      <c r="L15" s="34">
        <f>$C$14*L14</f>
        <v>0</v>
      </c>
      <c r="M15" s="22"/>
      <c r="N15" s="34">
        <f>$C$14*N14</f>
        <v>0</v>
      </c>
      <c r="O15" s="22"/>
      <c r="S15" s="44"/>
    </row>
    <row r="16" spans="1:19" s="19" customFormat="1" ht="15" thickTop="1" x14ac:dyDescent="0.2">
      <c r="A16" s="186" t="str">
        <f>'Orçamento Sintético'!A20</f>
        <v xml:space="preserve"> 2 </v>
      </c>
      <c r="B16" s="188" t="str">
        <f>'Orçamento Sintético'!D20</f>
        <v>FUNDAÇÃO</v>
      </c>
      <c r="C16" s="190">
        <f>'Orçamento Sintético'!M20</f>
        <v>0</v>
      </c>
      <c r="D16" s="31">
        <v>0.9</v>
      </c>
      <c r="E16" s="21" t="e">
        <f>D17/$C$38</f>
        <v>#DIV/0!</v>
      </c>
      <c r="F16" s="21">
        <v>0.1</v>
      </c>
      <c r="G16" s="21" t="e">
        <f>F17/$C$38</f>
        <v>#DIV/0!</v>
      </c>
      <c r="H16" s="25"/>
      <c r="I16" s="21" t="e">
        <f>H17/$C$38</f>
        <v>#DIV/0!</v>
      </c>
      <c r="J16" s="33"/>
      <c r="K16" s="21" t="e">
        <f>J17/$C$38</f>
        <v>#DIV/0!</v>
      </c>
      <c r="L16" s="43"/>
      <c r="M16" s="25" t="e">
        <f>L17/$C$38</f>
        <v>#DIV/0!</v>
      </c>
      <c r="N16" s="43"/>
      <c r="O16" s="25" t="e">
        <f>N17/$C$38</f>
        <v>#DIV/0!</v>
      </c>
      <c r="Q16" s="35">
        <f>D16+F16+H16+J16+L16+N16</f>
        <v>1</v>
      </c>
    </row>
    <row r="17" spans="1:22" s="19" customFormat="1" ht="15" thickBot="1" x14ac:dyDescent="0.25">
      <c r="A17" s="187"/>
      <c r="B17" s="189"/>
      <c r="C17" s="191"/>
      <c r="D17" s="34">
        <f>$C$16*D16</f>
        <v>0</v>
      </c>
      <c r="E17" s="22"/>
      <c r="F17" s="34">
        <f>$C$16*F16</f>
        <v>0</v>
      </c>
      <c r="G17" s="24"/>
      <c r="H17" s="22"/>
      <c r="I17" s="22"/>
      <c r="J17" s="22"/>
      <c r="K17" s="22"/>
      <c r="L17" s="25"/>
      <c r="M17" s="22"/>
      <c r="N17" s="83"/>
      <c r="O17" s="22"/>
      <c r="S17" s="44"/>
    </row>
    <row r="18" spans="1:22" s="19" customFormat="1" ht="15" thickTop="1" x14ac:dyDescent="0.2">
      <c r="A18" s="186" t="str">
        <f>'Orçamento Sintético'!A31</f>
        <v xml:space="preserve"> 3 </v>
      </c>
      <c r="B18" s="188" t="str">
        <f>'Orçamento Sintético'!D31</f>
        <v>SUPERESTRUTURA E ALVENARIA</v>
      </c>
      <c r="C18" s="190">
        <f>'Orçamento Sintético'!M31</f>
        <v>0</v>
      </c>
      <c r="D18" s="31"/>
      <c r="E18" s="21" t="e">
        <f>D19/$C$38</f>
        <v>#DIV/0!</v>
      </c>
      <c r="F18" s="21">
        <v>0.6</v>
      </c>
      <c r="G18" s="21" t="e">
        <f>F19/$C$38</f>
        <v>#DIV/0!</v>
      </c>
      <c r="H18" s="21">
        <v>0.3</v>
      </c>
      <c r="I18" s="21" t="e">
        <f>H19/$C$38</f>
        <v>#DIV/0!</v>
      </c>
      <c r="J18" s="21">
        <v>0.1</v>
      </c>
      <c r="K18" s="21" t="e">
        <f>J19/$C$38</f>
        <v>#DIV/0!</v>
      </c>
      <c r="L18" s="25"/>
      <c r="M18" s="25" t="e">
        <f>L19/$C$38</f>
        <v>#DIV/0!</v>
      </c>
      <c r="N18" s="25"/>
      <c r="O18" s="25" t="e">
        <f>N19/$C$38</f>
        <v>#DIV/0!</v>
      </c>
      <c r="Q18" s="35">
        <f>D18+F18+H18+J18+L18+N18</f>
        <v>1</v>
      </c>
    </row>
    <row r="19" spans="1:22" s="19" customFormat="1" ht="15" thickBot="1" x14ac:dyDescent="0.25">
      <c r="A19" s="187"/>
      <c r="B19" s="189"/>
      <c r="C19" s="191"/>
      <c r="D19" s="22"/>
      <c r="E19" s="22"/>
      <c r="F19" s="34">
        <f>$C$18*F18</f>
        <v>0</v>
      </c>
      <c r="G19" s="22"/>
      <c r="H19" s="34">
        <f>$C$18*H18</f>
        <v>0</v>
      </c>
      <c r="I19" s="22"/>
      <c r="J19" s="34">
        <f>$C$18*J18</f>
        <v>0</v>
      </c>
      <c r="K19" s="22"/>
      <c r="L19" s="25"/>
      <c r="M19" s="22"/>
      <c r="N19" s="83"/>
      <c r="O19" s="22"/>
      <c r="S19" s="44"/>
      <c r="U19" s="44"/>
      <c r="V19" s="44"/>
    </row>
    <row r="20" spans="1:22" s="19" customFormat="1" ht="15" thickTop="1" x14ac:dyDescent="0.2">
      <c r="A20" s="186" t="str">
        <f>'Orçamento Sintético'!A42</f>
        <v xml:space="preserve"> 4 </v>
      </c>
      <c r="B20" s="188" t="str">
        <f>'Orçamento Sintético'!D42</f>
        <v>COBERTURA</v>
      </c>
      <c r="C20" s="190">
        <f>'Orçamento Sintético'!M42</f>
        <v>0</v>
      </c>
      <c r="D20" s="31"/>
      <c r="E20" s="21" t="e">
        <f>D21/$C$38</f>
        <v>#DIV/0!</v>
      </c>
      <c r="F20" s="24"/>
      <c r="G20" s="21" t="e">
        <f>F21/$C$38</f>
        <v>#DIV/0!</v>
      </c>
      <c r="H20" s="21">
        <v>0.5</v>
      </c>
      <c r="I20" s="21" t="e">
        <f>H21/$C$38</f>
        <v>#DIV/0!</v>
      </c>
      <c r="J20" s="21">
        <v>0.5</v>
      </c>
      <c r="K20" s="21" t="e">
        <f>J21/$C$38</f>
        <v>#DIV/0!</v>
      </c>
      <c r="L20" s="25"/>
      <c r="M20" s="25" t="e">
        <f>L21/$C$38</f>
        <v>#DIV/0!</v>
      </c>
      <c r="N20" s="25"/>
      <c r="O20" s="25" t="e">
        <f>N21/$C$38</f>
        <v>#DIV/0!</v>
      </c>
      <c r="Q20" s="35">
        <f>D20+F20+H20+J20+L20+N20</f>
        <v>1</v>
      </c>
    </row>
    <row r="21" spans="1:22" s="19" customFormat="1" ht="15" thickBot="1" x14ac:dyDescent="0.25">
      <c r="A21" s="187"/>
      <c r="B21" s="189"/>
      <c r="C21" s="191"/>
      <c r="D21" s="22"/>
      <c r="E21" s="22"/>
      <c r="F21" s="23"/>
      <c r="G21" s="24"/>
      <c r="H21" s="34">
        <f>C20*H20</f>
        <v>0</v>
      </c>
      <c r="I21" s="22"/>
      <c r="J21" s="34">
        <f>$C$20*J20</f>
        <v>0</v>
      </c>
      <c r="K21" s="22"/>
      <c r="L21" s="25"/>
      <c r="M21" s="22"/>
      <c r="N21" s="83"/>
      <c r="O21" s="22"/>
      <c r="S21" s="44"/>
    </row>
    <row r="22" spans="1:22" s="19" customFormat="1" ht="15" thickTop="1" x14ac:dyDescent="0.2">
      <c r="A22" s="186" t="str">
        <f>'Orçamento Sintético'!A49</f>
        <v xml:space="preserve"> 5 </v>
      </c>
      <c r="B22" s="188" t="str">
        <f>'Orçamento Sintético'!D49</f>
        <v>INSTALAÇÕES HIDROSANITÁRIAS</v>
      </c>
      <c r="C22" s="190">
        <f>'Orçamento Sintético'!M49</f>
        <v>0</v>
      </c>
      <c r="D22" s="31"/>
      <c r="E22" s="21" t="e">
        <f>D23/$C$38</f>
        <v>#DIV/0!</v>
      </c>
      <c r="F22" s="25"/>
      <c r="G22" s="21" t="e">
        <f>F23/$C$38</f>
        <v>#DIV/0!</v>
      </c>
      <c r="H22" s="25">
        <v>0.25</v>
      </c>
      <c r="I22" s="21" t="e">
        <f>H23/$C$38</f>
        <v>#DIV/0!</v>
      </c>
      <c r="J22" s="25">
        <v>0.25</v>
      </c>
      <c r="K22" s="21" t="e">
        <f>J23/$C$38</f>
        <v>#DIV/0!</v>
      </c>
      <c r="L22" s="25">
        <v>0.5</v>
      </c>
      <c r="M22" s="25" t="e">
        <f>L23/$C$38</f>
        <v>#DIV/0!</v>
      </c>
      <c r="N22" s="25"/>
      <c r="O22" s="25" t="e">
        <f>N23/$C$38</f>
        <v>#DIV/0!</v>
      </c>
      <c r="Q22" s="35">
        <f>D22+F22+H22+J22+L22+N22</f>
        <v>1</v>
      </c>
    </row>
    <row r="23" spans="1:22" s="19" customFormat="1" ht="15" thickBot="1" x14ac:dyDescent="0.25">
      <c r="A23" s="187"/>
      <c r="B23" s="189"/>
      <c r="C23" s="191"/>
      <c r="D23" s="22"/>
      <c r="E23" s="22"/>
      <c r="F23" s="22"/>
      <c r="G23" s="22"/>
      <c r="H23" s="34">
        <f>$C$22*H22</f>
        <v>0</v>
      </c>
      <c r="I23" s="22"/>
      <c r="J23" s="34">
        <f>$C$22*J22</f>
        <v>0</v>
      </c>
      <c r="K23" s="22"/>
      <c r="L23" s="34">
        <f>C22*L22</f>
        <v>0</v>
      </c>
      <c r="M23" s="22"/>
      <c r="N23" s="83"/>
      <c r="O23" s="22"/>
      <c r="S23" s="44"/>
    </row>
    <row r="24" spans="1:22" s="19" customFormat="1" ht="15" thickTop="1" x14ac:dyDescent="0.2">
      <c r="A24" s="186" t="str">
        <f>'Orçamento Sintético'!A83</f>
        <v xml:space="preserve"> 6 </v>
      </c>
      <c r="B24" s="188" t="str">
        <f>'Orçamento Sintético'!D83</f>
        <v>DRENAGEM</v>
      </c>
      <c r="C24" s="190">
        <f>'Orçamento Sintético'!M83</f>
        <v>0</v>
      </c>
      <c r="D24" s="31"/>
      <c r="E24" s="21" t="e">
        <f>D25/$C$38</f>
        <v>#DIV/0!</v>
      </c>
      <c r="F24" s="24"/>
      <c r="G24" s="21" t="e">
        <f>F25/$C$38</f>
        <v>#DIV/0!</v>
      </c>
      <c r="H24" s="24"/>
      <c r="I24" s="21" t="e">
        <f>H25/$C$38</f>
        <v>#DIV/0!</v>
      </c>
      <c r="J24" s="25">
        <v>0.5</v>
      </c>
      <c r="K24" s="21" t="e">
        <f>J25/$C$38</f>
        <v>#DIV/0!</v>
      </c>
      <c r="L24" s="25">
        <v>0.5</v>
      </c>
      <c r="M24" s="25" t="e">
        <f>L25/$C$38</f>
        <v>#DIV/0!</v>
      </c>
      <c r="N24" s="25"/>
      <c r="O24" s="25" t="e">
        <f>N25/$C$38</f>
        <v>#DIV/0!</v>
      </c>
      <c r="Q24" s="35">
        <f>D24+F24+H24+J24+L24+N24</f>
        <v>1</v>
      </c>
    </row>
    <row r="25" spans="1:22" s="19" customFormat="1" ht="15" thickBot="1" x14ac:dyDescent="0.25">
      <c r="A25" s="187"/>
      <c r="B25" s="189"/>
      <c r="C25" s="191"/>
      <c r="D25" s="22"/>
      <c r="E25" s="22"/>
      <c r="F25" s="23"/>
      <c r="G25" s="24"/>
      <c r="H25" s="23"/>
      <c r="I25" s="22"/>
      <c r="J25" s="34">
        <f>C24*J24</f>
        <v>0</v>
      </c>
      <c r="K25" s="22"/>
      <c r="L25" s="34">
        <f>C24*L24</f>
        <v>0</v>
      </c>
      <c r="M25" s="22"/>
      <c r="N25" s="83"/>
      <c r="O25" s="22"/>
      <c r="S25" s="44"/>
    </row>
    <row r="26" spans="1:22" s="19" customFormat="1" ht="15" thickTop="1" x14ac:dyDescent="0.2">
      <c r="A26" s="186" t="str">
        <f>'Orçamento Sintético'!A88</f>
        <v xml:space="preserve"> 7 </v>
      </c>
      <c r="B26" s="188" t="str">
        <f>'Orçamento Sintético'!D88</f>
        <v>INSTALAÇÕES ELÉTRICAS</v>
      </c>
      <c r="C26" s="190">
        <f>'Orçamento Sintético'!M88</f>
        <v>0</v>
      </c>
      <c r="D26" s="31"/>
      <c r="E26" s="21" t="e">
        <f>D27/$C$38</f>
        <v>#DIV/0!</v>
      </c>
      <c r="F26" s="24"/>
      <c r="G26" s="21" t="e">
        <f>F27/$C$38</f>
        <v>#DIV/0!</v>
      </c>
      <c r="H26" s="24"/>
      <c r="I26" s="21" t="e">
        <f>H27/$C$38</f>
        <v>#DIV/0!</v>
      </c>
      <c r="J26" s="25">
        <v>0.4</v>
      </c>
      <c r="K26" s="21" t="e">
        <f>J27/$C$38</f>
        <v>#DIV/0!</v>
      </c>
      <c r="L26" s="25">
        <v>0.4</v>
      </c>
      <c r="M26" s="25" t="e">
        <f>L27/$C$38</f>
        <v>#DIV/0!</v>
      </c>
      <c r="N26" s="25">
        <v>0.2</v>
      </c>
      <c r="O26" s="25" t="e">
        <f>N27/$C$38</f>
        <v>#DIV/0!</v>
      </c>
      <c r="Q26" s="35">
        <f>D26+F26+H26+J26+L26+N26</f>
        <v>1</v>
      </c>
      <c r="V26" s="44"/>
    </row>
    <row r="27" spans="1:22" s="19" customFormat="1" ht="15" thickBot="1" x14ac:dyDescent="0.25">
      <c r="A27" s="187"/>
      <c r="B27" s="189"/>
      <c r="C27" s="191"/>
      <c r="D27" s="22"/>
      <c r="E27" s="22"/>
      <c r="F27" s="23"/>
      <c r="G27" s="24"/>
      <c r="H27" s="23"/>
      <c r="I27" s="22"/>
      <c r="J27" s="34">
        <f>$C$26*J26</f>
        <v>0</v>
      </c>
      <c r="K27" s="22"/>
      <c r="L27" s="34">
        <f>C26*L26</f>
        <v>0</v>
      </c>
      <c r="M27" s="22"/>
      <c r="N27" s="34">
        <f>C26*N26</f>
        <v>0</v>
      </c>
      <c r="O27" s="22"/>
      <c r="S27" s="44"/>
    </row>
    <row r="28" spans="1:22" s="19" customFormat="1" ht="15" thickTop="1" x14ac:dyDescent="0.2">
      <c r="A28" s="186" t="str">
        <f>'Orçamento Sintético'!A135</f>
        <v xml:space="preserve"> 8 </v>
      </c>
      <c r="B28" s="188" t="str">
        <f>'Orçamento Sintético'!D135</f>
        <v>REVESTIMENTO</v>
      </c>
      <c r="C28" s="190">
        <f>'Orçamento Sintético'!M135</f>
        <v>0</v>
      </c>
      <c r="D28" s="31"/>
      <c r="E28" s="21" t="e">
        <f>D29/$C$38</f>
        <v>#DIV/0!</v>
      </c>
      <c r="F28" s="24"/>
      <c r="G28" s="21" t="e">
        <f>F29/$C$38</f>
        <v>#DIV/0!</v>
      </c>
      <c r="H28" s="25">
        <v>0.2</v>
      </c>
      <c r="I28" s="21" t="e">
        <f>H29/$C$38</f>
        <v>#DIV/0!</v>
      </c>
      <c r="J28" s="25">
        <v>0.5</v>
      </c>
      <c r="K28" s="21" t="e">
        <f>J29/$C$38</f>
        <v>#DIV/0!</v>
      </c>
      <c r="L28" s="23">
        <v>0.3</v>
      </c>
      <c r="M28" s="25" t="e">
        <f>L29/$C$38</f>
        <v>#DIV/0!</v>
      </c>
      <c r="N28" s="25"/>
      <c r="O28" s="25" t="e">
        <f>N29/$C$38</f>
        <v>#DIV/0!</v>
      </c>
      <c r="Q28" s="35">
        <f>D28+F28+H28+J28+L28+N28</f>
        <v>1</v>
      </c>
    </row>
    <row r="29" spans="1:22" s="19" customFormat="1" ht="15" thickBot="1" x14ac:dyDescent="0.25">
      <c r="A29" s="187"/>
      <c r="B29" s="189"/>
      <c r="C29" s="191"/>
      <c r="D29" s="22"/>
      <c r="E29" s="22"/>
      <c r="F29" s="23"/>
      <c r="G29" s="24"/>
      <c r="H29" s="34">
        <f>$C$28*H28</f>
        <v>0</v>
      </c>
      <c r="I29" s="22"/>
      <c r="J29" s="34">
        <f>$C$28*J28</f>
        <v>0</v>
      </c>
      <c r="K29" s="22"/>
      <c r="L29" s="34">
        <f>C28*L28</f>
        <v>0</v>
      </c>
      <c r="M29" s="22"/>
      <c r="N29" s="83"/>
      <c r="O29" s="22"/>
      <c r="S29" s="44"/>
      <c r="V29" s="44"/>
    </row>
    <row r="30" spans="1:22" ht="15" thickTop="1" x14ac:dyDescent="0.2">
      <c r="A30" s="193" t="str">
        <f>'Orçamento Sintético'!A142</f>
        <v xml:space="preserve"> 9 </v>
      </c>
      <c r="B30" s="194" t="str">
        <f>'Orçamento Sintético'!D142</f>
        <v>ESQUADRIAS</v>
      </c>
      <c r="C30" s="195">
        <f>'Orçamento Sintético'!M142</f>
        <v>0</v>
      </c>
      <c r="D30" s="24"/>
      <c r="E30" s="21" t="e">
        <f>D31/$C$38</f>
        <v>#DIV/0!</v>
      </c>
      <c r="F30" s="25"/>
      <c r="G30" s="21" t="e">
        <f>F31/$C$38</f>
        <v>#DIV/0!</v>
      </c>
      <c r="H30" s="25"/>
      <c r="I30" s="21" t="e">
        <f>H31/$C$38</f>
        <v>#DIV/0!</v>
      </c>
      <c r="J30" s="23"/>
      <c r="K30" s="21" t="e">
        <f>J31/$C$38</f>
        <v>#DIV/0!</v>
      </c>
      <c r="L30" s="25">
        <v>0.7</v>
      </c>
      <c r="M30" s="25" t="e">
        <f>L31/$C$38</f>
        <v>#DIV/0!</v>
      </c>
      <c r="N30" s="25">
        <v>0.3</v>
      </c>
      <c r="O30" s="25" t="e">
        <f>N31/$C$38</f>
        <v>#DIV/0!</v>
      </c>
      <c r="P30" s="82"/>
      <c r="Q30" s="35">
        <f>D30+F30+H30+J30+L30+N30</f>
        <v>1</v>
      </c>
    </row>
    <row r="31" spans="1:22" ht="15" thickBot="1" x14ac:dyDescent="0.25">
      <c r="A31" s="187"/>
      <c r="B31" s="189"/>
      <c r="C31" s="191"/>
      <c r="D31" s="24"/>
      <c r="E31" s="24"/>
      <c r="F31" s="23"/>
      <c r="G31" s="23"/>
      <c r="H31" s="23"/>
      <c r="I31" s="24"/>
      <c r="J31" s="24"/>
      <c r="K31" s="24"/>
      <c r="L31" s="34">
        <f>C30*L30</f>
        <v>0</v>
      </c>
      <c r="M31" s="24"/>
      <c r="N31" s="34">
        <f>C30*N30</f>
        <v>0</v>
      </c>
      <c r="O31" s="24"/>
      <c r="S31" s="44"/>
    </row>
    <row r="32" spans="1:22" ht="15" thickTop="1" x14ac:dyDescent="0.2">
      <c r="A32" s="193" t="str">
        <f>'Orçamento Sintético'!A146</f>
        <v xml:space="preserve"> 10 </v>
      </c>
      <c r="B32" s="194" t="str">
        <f>'Orçamento Sintético'!D146</f>
        <v>PISO</v>
      </c>
      <c r="C32" s="195">
        <f>'Orçamento Sintético'!M146</f>
        <v>0</v>
      </c>
      <c r="D32" s="24"/>
      <c r="E32" s="21" t="e">
        <f>D33/$C$38</f>
        <v>#DIV/0!</v>
      </c>
      <c r="F32" s="23"/>
      <c r="G32" s="21" t="e">
        <f>F33/$C$38</f>
        <v>#DIV/0!</v>
      </c>
      <c r="H32" s="25"/>
      <c r="I32" s="21" t="e">
        <f>H33/$C$38</f>
        <v>#DIV/0!</v>
      </c>
      <c r="J32" s="25"/>
      <c r="K32" s="21" t="e">
        <f>J33/$C$38</f>
        <v>#DIV/0!</v>
      </c>
      <c r="L32" s="25">
        <v>0.5</v>
      </c>
      <c r="M32" s="25" t="e">
        <f>L33/$C$38</f>
        <v>#DIV/0!</v>
      </c>
      <c r="N32" s="25">
        <v>0.5</v>
      </c>
      <c r="O32" s="25" t="e">
        <f>N33/$C$38</f>
        <v>#DIV/0!</v>
      </c>
      <c r="Q32" s="35">
        <f>D32+F32+H32+J32+L32+N32</f>
        <v>1</v>
      </c>
    </row>
    <row r="33" spans="1:22" ht="15" thickBot="1" x14ac:dyDescent="0.25">
      <c r="A33" s="187"/>
      <c r="B33" s="189"/>
      <c r="C33" s="191"/>
      <c r="D33" s="24"/>
      <c r="E33" s="24"/>
      <c r="F33" s="24"/>
      <c r="G33" s="24"/>
      <c r="H33" s="24"/>
      <c r="I33" s="24"/>
      <c r="J33" s="25"/>
      <c r="K33" s="24"/>
      <c r="L33" s="34">
        <f>$C$32*L32</f>
        <v>0</v>
      </c>
      <c r="M33" s="24"/>
      <c r="N33" s="34">
        <f>C32*N32</f>
        <v>0</v>
      </c>
      <c r="O33" s="24"/>
      <c r="S33" s="44"/>
    </row>
    <row r="34" spans="1:22" ht="15" thickTop="1" x14ac:dyDescent="0.2">
      <c r="A34" s="193" t="str">
        <f>'Orçamento Sintético'!A155</f>
        <v xml:space="preserve"> 11 </v>
      </c>
      <c r="B34" s="194" t="str">
        <f>'Orçamento Sintético'!D155</f>
        <v>PINTURA</v>
      </c>
      <c r="C34" s="195">
        <f>'Orçamento Sintético'!M155</f>
        <v>0</v>
      </c>
      <c r="D34" s="24"/>
      <c r="E34" s="21" t="e">
        <f>D35/$C$38</f>
        <v>#DIV/0!</v>
      </c>
      <c r="F34" s="24"/>
      <c r="G34" s="21" t="e">
        <f>F35/$C$38</f>
        <v>#DIV/0!</v>
      </c>
      <c r="H34" s="25"/>
      <c r="I34" s="21" t="e">
        <f>H35/$C$38</f>
        <v>#DIV/0!</v>
      </c>
      <c r="J34" s="23"/>
      <c r="K34" s="21" t="e">
        <f>J35/$C$38</f>
        <v>#DIV/0!</v>
      </c>
      <c r="L34" s="25"/>
      <c r="M34" s="25" t="e">
        <f>L35/$C$38</f>
        <v>#DIV/0!</v>
      </c>
      <c r="N34" s="25">
        <v>1</v>
      </c>
      <c r="O34" s="25" t="e">
        <f>N35/$C$38</f>
        <v>#DIV/0!</v>
      </c>
      <c r="Q34" s="35">
        <f>D34+F34+H34+J34+L34+N34</f>
        <v>1</v>
      </c>
      <c r="V34" s="44"/>
    </row>
    <row r="35" spans="1:22" ht="15" thickBot="1" x14ac:dyDescent="0.25">
      <c r="A35" s="187"/>
      <c r="B35" s="189"/>
      <c r="C35" s="19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34">
        <f>C34*N34</f>
        <v>0</v>
      </c>
      <c r="O35" s="24"/>
      <c r="S35" s="44"/>
      <c r="V35" s="44"/>
    </row>
    <row r="36" spans="1:22" ht="15" thickTop="1" x14ac:dyDescent="0.2">
      <c r="A36" s="193" t="str">
        <f>'Orçamento Sintético'!A159</f>
        <v xml:space="preserve"> 12 </v>
      </c>
      <c r="B36" s="194" t="str">
        <f>'Orçamento Sintético'!D159</f>
        <v>SERVIÇOS COMPLEMENTARES</v>
      </c>
      <c r="C36" s="195">
        <f>'Orçamento Sintético'!M159</f>
        <v>0</v>
      </c>
      <c r="D36" s="25">
        <v>0.1</v>
      </c>
      <c r="E36" s="21" t="e">
        <f>D37/$C$38</f>
        <v>#DIV/0!</v>
      </c>
      <c r="F36" s="25">
        <v>0.1</v>
      </c>
      <c r="G36" s="21" t="e">
        <f>F37/$C$38</f>
        <v>#DIV/0!</v>
      </c>
      <c r="H36" s="25">
        <v>0.1</v>
      </c>
      <c r="I36" s="21" t="e">
        <f>H37/$C$38</f>
        <v>#DIV/0!</v>
      </c>
      <c r="J36" s="25">
        <v>0.1</v>
      </c>
      <c r="K36" s="21" t="e">
        <f>J37/$C$38</f>
        <v>#DIV/0!</v>
      </c>
      <c r="L36" s="25">
        <v>0.1</v>
      </c>
      <c r="M36" s="25" t="e">
        <f>L37/$C$38</f>
        <v>#DIV/0!</v>
      </c>
      <c r="N36" s="25">
        <v>0.5</v>
      </c>
      <c r="O36" s="25" t="e">
        <f>N37/$C$38</f>
        <v>#DIV/0!</v>
      </c>
      <c r="Q36" s="35">
        <f>D36+F36+H36+J36+L36+N36</f>
        <v>1</v>
      </c>
    </row>
    <row r="37" spans="1:22" ht="15" thickBot="1" x14ac:dyDescent="0.25">
      <c r="A37" s="186"/>
      <c r="B37" s="188"/>
      <c r="C37" s="190"/>
      <c r="D37" s="34">
        <f>$C$36*D36</f>
        <v>0</v>
      </c>
      <c r="E37" s="34"/>
      <c r="F37" s="34">
        <f>$C$36*F36</f>
        <v>0</v>
      </c>
      <c r="G37" s="34"/>
      <c r="H37" s="34">
        <f>$C$36*H36</f>
        <v>0</v>
      </c>
      <c r="I37" s="34"/>
      <c r="J37" s="34">
        <f>$C$36*J36</f>
        <v>0</v>
      </c>
      <c r="K37" s="34"/>
      <c r="L37" s="34">
        <f>$C$36*L36</f>
        <v>0</v>
      </c>
      <c r="M37" s="22"/>
      <c r="N37" s="34">
        <f>C36*N36</f>
        <v>0</v>
      </c>
      <c r="O37" s="22"/>
      <c r="S37" s="44"/>
    </row>
    <row r="38" spans="1:22" ht="15" thickTop="1" x14ac:dyDescent="0.2">
      <c r="A38" s="196" t="s">
        <v>9</v>
      </c>
      <c r="B38" s="196"/>
      <c r="C38" s="40">
        <f>SUM(C14:C37)</f>
        <v>0</v>
      </c>
      <c r="D38" s="42"/>
      <c r="E38" s="42"/>
      <c r="F38" s="42"/>
      <c r="G38" s="42"/>
      <c r="H38" s="42"/>
      <c r="I38" s="42"/>
      <c r="J38" s="41"/>
      <c r="K38" s="42"/>
      <c r="L38" s="41"/>
      <c r="M38" s="32"/>
      <c r="N38" s="41"/>
      <c r="O38" s="32"/>
    </row>
    <row r="39" spans="1:22" x14ac:dyDescent="0.2">
      <c r="A39" s="197" t="s">
        <v>441</v>
      </c>
      <c r="B39" s="197"/>
      <c r="C39" s="197"/>
      <c r="D39" s="26" t="e">
        <f>SUM(E14:E37)</f>
        <v>#DIV/0!</v>
      </c>
      <c r="E39" s="27"/>
      <c r="F39" s="26" t="e">
        <f>SUM(G14:G37)</f>
        <v>#DIV/0!</v>
      </c>
      <c r="G39" s="27"/>
      <c r="H39" s="26" t="e">
        <f>SUM(I14:I37)</f>
        <v>#DIV/0!</v>
      </c>
      <c r="I39" s="36"/>
      <c r="J39" s="26" t="e">
        <f>SUM(K14:K37)</f>
        <v>#DIV/0!</v>
      </c>
      <c r="K39" s="36"/>
      <c r="L39" s="26" t="e">
        <f>SUM(M14:M37)</f>
        <v>#DIV/0!</v>
      </c>
      <c r="N39" s="26" t="e">
        <f>SUM(O14:O37)</f>
        <v>#DIV/0!</v>
      </c>
      <c r="S39" s="44"/>
    </row>
    <row r="40" spans="1:22" x14ac:dyDescent="0.2">
      <c r="A40" s="197" t="s">
        <v>442</v>
      </c>
      <c r="B40" s="197"/>
      <c r="C40" s="197"/>
      <c r="D40" s="28">
        <f>D15+D17+D19+D21+D23+D25+D27+D29+D31+D33+D35+D37</f>
        <v>0</v>
      </c>
      <c r="E40" s="27"/>
      <c r="F40" s="28">
        <f>F15+F17+F19+F21+F23+F25+F27+F29+F31+F33+F35+F37</f>
        <v>0</v>
      </c>
      <c r="G40" s="27"/>
      <c r="H40" s="28">
        <f>H15+H17+H19+H21+H23+H25+H27+H29+H31+H33+H35+H37</f>
        <v>0</v>
      </c>
      <c r="I40" s="36"/>
      <c r="J40" s="28">
        <f>J15+J17+J19+J21+J23+J25+J27+J29+J31+J33+J35+J37</f>
        <v>0</v>
      </c>
      <c r="K40" s="36"/>
      <c r="L40" s="28">
        <f>L15+L17+L19+L21+L23+L25+L27+L29+L31+L33+L35+L37</f>
        <v>0</v>
      </c>
      <c r="N40" s="28">
        <f>N15+N17+N19+N21+N23+N25+N27+N29+N31+N33+N35+N37</f>
        <v>0</v>
      </c>
    </row>
    <row r="41" spans="1:22" x14ac:dyDescent="0.2">
      <c r="A41" s="197" t="s">
        <v>443</v>
      </c>
      <c r="B41" s="197"/>
      <c r="C41" s="197"/>
      <c r="D41" s="26" t="e">
        <f>D39</f>
        <v>#DIV/0!</v>
      </c>
      <c r="E41" s="27"/>
      <c r="F41" s="26" t="e">
        <f>D41+F39</f>
        <v>#DIV/0!</v>
      </c>
      <c r="G41" s="27"/>
      <c r="H41" s="26" t="e">
        <f>F41+H39</f>
        <v>#DIV/0!</v>
      </c>
      <c r="I41" s="36"/>
      <c r="J41" s="26" t="e">
        <f>H41+J39</f>
        <v>#DIV/0!</v>
      </c>
      <c r="K41" s="36"/>
      <c r="L41" s="26" t="e">
        <f>J41+L39</f>
        <v>#DIV/0!</v>
      </c>
      <c r="N41" s="97" t="e">
        <f>L41+N39</f>
        <v>#DIV/0!</v>
      </c>
    </row>
    <row r="42" spans="1:22" x14ac:dyDescent="0.2">
      <c r="A42" s="197" t="s">
        <v>444</v>
      </c>
      <c r="B42" s="197"/>
      <c r="C42" s="197"/>
      <c r="D42" s="28">
        <f>D40</f>
        <v>0</v>
      </c>
      <c r="E42" s="27"/>
      <c r="F42" s="28">
        <f>D42+F40</f>
        <v>0</v>
      </c>
      <c r="G42" s="27"/>
      <c r="H42" s="37">
        <f>F42+H40</f>
        <v>0</v>
      </c>
      <c r="I42" s="38"/>
      <c r="J42" s="37">
        <f>H42+J40</f>
        <v>0</v>
      </c>
      <c r="K42" s="38"/>
      <c r="L42" s="37">
        <f>J42+L40</f>
        <v>0</v>
      </c>
      <c r="N42" s="39">
        <f>L42+N40</f>
        <v>0</v>
      </c>
    </row>
    <row r="43" spans="1:22" x14ac:dyDescent="0.2">
      <c r="A43" s="14"/>
      <c r="B43" s="14"/>
      <c r="C43" s="14"/>
      <c r="D43" s="14"/>
      <c r="E43" s="14"/>
      <c r="F43" s="14"/>
      <c r="G43" s="14"/>
      <c r="H43" s="14"/>
      <c r="L43" s="19"/>
    </row>
    <row r="44" spans="1:22" x14ac:dyDescent="0.2">
      <c r="A44" s="14"/>
      <c r="B44" s="14"/>
      <c r="C44" s="14"/>
      <c r="D44" s="14"/>
      <c r="E44" s="14"/>
      <c r="F44" s="14"/>
      <c r="G44" s="14"/>
      <c r="H44" s="29"/>
      <c r="N44" s="100">
        <f>'Orçamento Sintético'!N170</f>
        <v>0</v>
      </c>
    </row>
    <row r="45" spans="1:22" s="74" customFormat="1" x14ac:dyDescent="0.2">
      <c r="A45" s="73"/>
      <c r="B45" s="73"/>
      <c r="C45" s="73"/>
      <c r="D45" s="73"/>
      <c r="E45" s="73"/>
      <c r="F45" s="73"/>
      <c r="G45" s="73"/>
      <c r="H45" s="29"/>
      <c r="N45" s="100"/>
    </row>
    <row r="46" spans="1:22" x14ac:dyDescent="0.2">
      <c r="A46" s="14"/>
      <c r="B46" s="14"/>
      <c r="C46" s="14"/>
      <c r="D46" s="14"/>
      <c r="E46" s="14"/>
      <c r="F46" s="14"/>
      <c r="G46" s="14"/>
      <c r="H46" s="29"/>
    </row>
    <row r="47" spans="1:22" ht="64.5" customHeight="1" x14ac:dyDescent="0.2">
      <c r="A47" s="149" t="s">
        <v>436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98"/>
      <c r="P47" s="98"/>
    </row>
    <row r="48" spans="1:22" x14ac:dyDescent="0.2">
      <c r="A48" s="14"/>
      <c r="B48" s="14"/>
      <c r="C48" s="14"/>
      <c r="D48" s="14"/>
      <c r="E48" s="14"/>
      <c r="F48" s="14"/>
      <c r="G48" s="14"/>
      <c r="H48" s="14"/>
    </row>
    <row r="49" spans="1:8" x14ac:dyDescent="0.2">
      <c r="A49" s="192"/>
      <c r="B49" s="192"/>
      <c r="C49" s="192"/>
      <c r="D49" s="192"/>
      <c r="E49" s="192"/>
      <c r="F49" s="192"/>
      <c r="G49" s="192"/>
      <c r="H49" s="192"/>
    </row>
  </sheetData>
  <mergeCells count="59">
    <mergeCell ref="A14:A15"/>
    <mergeCell ref="B14:B15"/>
    <mergeCell ref="C14:C15"/>
    <mergeCell ref="A16:A17"/>
    <mergeCell ref="B16:B17"/>
    <mergeCell ref="C16:C17"/>
    <mergeCell ref="A30:A31"/>
    <mergeCell ref="B30:B31"/>
    <mergeCell ref="C30:C31"/>
    <mergeCell ref="A32:A33"/>
    <mergeCell ref="B32:B33"/>
    <mergeCell ref="C32:C33"/>
    <mergeCell ref="A49:H49"/>
    <mergeCell ref="A34:A35"/>
    <mergeCell ref="B34:B35"/>
    <mergeCell ref="C34:C35"/>
    <mergeCell ref="A36:A37"/>
    <mergeCell ref="B36:B37"/>
    <mergeCell ref="C36:C37"/>
    <mergeCell ref="A38:B38"/>
    <mergeCell ref="A39:C39"/>
    <mergeCell ref="A40:C40"/>
    <mergeCell ref="A41:C41"/>
    <mergeCell ref="A42:C42"/>
    <mergeCell ref="A47:N4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12:N12"/>
    <mergeCell ref="A1:L1"/>
    <mergeCell ref="E8:J8"/>
    <mergeCell ref="E9:J9"/>
    <mergeCell ref="A11:J11"/>
    <mergeCell ref="A2:L2"/>
    <mergeCell ref="A3:L3"/>
    <mergeCell ref="A4:L4"/>
    <mergeCell ref="A5:L5"/>
    <mergeCell ref="A6:L6"/>
    <mergeCell ref="A7:L7"/>
    <mergeCell ref="A9:D9"/>
    <mergeCell ref="A10:J10"/>
    <mergeCell ref="A8:D8"/>
    <mergeCell ref="L8:N8"/>
    <mergeCell ref="L9:N9"/>
  </mergeCells>
  <hyperlinks>
    <hyperlink ref="A6" r:id="rId1" display="mailto:licitacao@itatinga.sp.gov.br"/>
  </hyperlinks>
  <pageMargins left="0.511811024" right="0.511811024" top="0.78740157499999996" bottom="0.78740157499999996" header="0.31496062000000002" footer="0.31496062000000002"/>
  <pageSetup paperSize="9" scale="50" fitToHeight="0" orientation="portrait" r:id="rId2"/>
  <headerFooter>
    <oddFooter>Página 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Orçamento Sintético</vt:lpstr>
      <vt:lpstr>CRONOGRAMA</vt:lpstr>
      <vt:lpstr>'Orçamento Sintético'!Area_de_impressao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Engenharia05</cp:lastModifiedBy>
  <cp:revision>0</cp:revision>
  <cp:lastPrinted>2025-05-21T16:27:51Z</cp:lastPrinted>
  <dcterms:created xsi:type="dcterms:W3CDTF">2025-05-05T12:20:37Z</dcterms:created>
  <dcterms:modified xsi:type="dcterms:W3CDTF">2025-05-21T16:36:27Z</dcterms:modified>
</cp:coreProperties>
</file>