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ROCESSOS DE LICITAÇÃO\PREGÃO ELETRÔNICO\ENGENHARIA\ALAMBRADO, GRADIS, E PORTÕES 2025\"/>
    </mc:Choice>
  </mc:AlternateContent>
  <bookViews>
    <workbookView xWindow="0" yWindow="0" windowWidth="28800" windowHeight="12210"/>
  </bookViews>
  <sheets>
    <sheet name="Orçamento Sintético" sheetId="1" r:id="rId1"/>
    <sheet name="BDI - Serviços" sheetId="2" r:id="rId2"/>
    <sheet name="BDI - Fornc. Material" sheetId="3" r:id="rId3"/>
  </sheets>
  <calcPr calcId="162913"/>
</workbook>
</file>

<file path=xl/calcChain.xml><?xml version="1.0" encoding="utf-8"?>
<calcChain xmlns="http://schemas.openxmlformats.org/spreadsheetml/2006/main">
  <c r="E12" i="3" l="1"/>
  <c r="E16" i="3" s="1"/>
  <c r="D20" i="3"/>
  <c r="D25" i="2"/>
  <c r="E12" i="2"/>
  <c r="E17" i="2" s="1"/>
</calcChain>
</file>

<file path=xl/sharedStrings.xml><?xml version="1.0" encoding="utf-8"?>
<sst xmlns="http://schemas.openxmlformats.org/spreadsheetml/2006/main" count="306" uniqueCount="191">
  <si>
    <t>Obra</t>
  </si>
  <si>
    <t>Bancos</t>
  </si>
  <si>
    <t>B.D.I.</t>
  </si>
  <si>
    <t>Encargos Sociais</t>
  </si>
  <si>
    <t>Ata de Gradil - 2025</t>
  </si>
  <si>
    <t xml:space="preserve">SINAPI - 06/2025 - São Paulo
CPOS/CDHU - 06/2025 - São Paulo
FDE - 04/2025 - São Paulo
</t>
  </si>
  <si>
    <t>Desonerado: embutido nos preços unitário dos insumos de mão de obra, de acordo com as bases.</t>
  </si>
  <si>
    <t>Planilha Orçamentária Sintética Com Valor do Material e da Mão de Obra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</si>
  <si>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</si>
  <si>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</si>
  <si>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</si>
  <si>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</si>
  <si>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</si>
  <si>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</si>
  <si>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</si>
  <si>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</si>
  <si>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</si>
  <si>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</si>
  <si>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</si>
  <si>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</si>
  <si>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 xml:space="preserve"> 1 </t>
  </si>
  <si>
    <t>Alambrado ( Instalação completa - Mão de obra e material)</t>
  </si>
  <si>
    <t xml:space="preserve"> 1.1 </t>
  </si>
  <si>
    <t xml:space="preserve"> 34.05.080 </t>
  </si>
  <si>
    <t>CPOS/CDHU</t>
  </si>
  <si>
    <t>ALAMBRADO EM TELA DE AÇO GALVANIZADO DE 2´, MONTANTES METÁLICOS E ARAME FARPADO, ATÉ 4,00 M DE ALTURA</t>
  </si>
  <si>
    <t>m²</t>
  </si>
  <si>
    <t xml:space="preserve"> 1.2 </t>
  </si>
  <si>
    <t xml:space="preserve"> 34.05.110 </t>
  </si>
  <si>
    <t>ALAMBRADO EM TELA DE AÇO GALVANIZADO DE 2´, MONTANTES METÁLICOS E ARAME FARPADO, ACIMA DE 4,00 M DE ALTURA</t>
  </si>
  <si>
    <t xml:space="preserve"> 1.3 </t>
  </si>
  <si>
    <t xml:space="preserve"> 34.05.120 </t>
  </si>
  <si>
    <t>ALAMBRADO EM TELA DE AÇO GALVANIZADO DE 1´, MONTANTES METÁLICOS E ARAME FARPADO</t>
  </si>
  <si>
    <t xml:space="preserve"> 1.4 </t>
  </si>
  <si>
    <t xml:space="preserve"> 34.05.210 </t>
  </si>
  <si>
    <t>ALAMBRADO EM TELA DE AÇO GALVANIZADO DE 2´, MONTANTES METÁLICOS COM EXTREMO SUPERIOR DUPLO E ARAME FARPADO, ACIMA DE 4,00 M DE ALTURA</t>
  </si>
  <si>
    <t xml:space="preserve"> 1.5 </t>
  </si>
  <si>
    <t xml:space="preserve"> 34.05.270 </t>
  </si>
  <si>
    <t>ALAMBRADO EM TELA DE AÇO GALVANIZADO DE 2´, MONTANTES METÁLICOS RETOS</t>
  </si>
  <si>
    <t xml:space="preserve"> 2 </t>
  </si>
  <si>
    <t>Gradil (Instalação completa - Mão de obra e material)</t>
  </si>
  <si>
    <t xml:space="preserve"> 2.1 </t>
  </si>
  <si>
    <t xml:space="preserve"> 34.05.260 </t>
  </si>
  <si>
    <t>GRADIL EM AÇO GALVANIZADO ELETROFUNDIDO, MALHA 65 X 132 MM E PINTURA ELETROSTÁTICA</t>
  </si>
  <si>
    <t xml:space="preserve"> 2.2 </t>
  </si>
  <si>
    <t xml:space="preserve"> 34.05.290 </t>
  </si>
  <si>
    <t>PORTÃO DE ABRIR EM GRADE DE AÇO GALVANIZADO ELETROFUNDIDA, MALHA 65 X 132 MM, E PINTURA ELETROSTÁTICA</t>
  </si>
  <si>
    <t xml:space="preserve"> 2.3 </t>
  </si>
  <si>
    <t xml:space="preserve"> 34.05.300 </t>
  </si>
  <si>
    <t>PORTÃO DE CORRER EM GRADE DE AÇO GALVANIZADO ELETROFUNDIDA, MALHA 65 X 132 MM, E PINTURA ELETROSTÁTICA</t>
  </si>
  <si>
    <t xml:space="preserve"> 2.4 </t>
  </si>
  <si>
    <t xml:space="preserve"> 34.05.320 </t>
  </si>
  <si>
    <t>PORTÃO DE FERRO PERFILADO, TIPO PARQUE</t>
  </si>
  <si>
    <t xml:space="preserve"> 2.5 </t>
  </si>
  <si>
    <t xml:space="preserve"> 34.05.360 </t>
  </si>
  <si>
    <t>GRADIL TELA ELETROSOLDADO, MALHA DE 5 X 15CM, GALVANIZADO</t>
  </si>
  <si>
    <t xml:space="preserve"> 2.6 </t>
  </si>
  <si>
    <t xml:space="preserve"> 34.05.350 </t>
  </si>
  <si>
    <t>PORTÃO DE ABRIR EM GRADIL ELETROFUNDIDO, MALHA 5 X 15 CM</t>
  </si>
  <si>
    <t xml:space="preserve"> 2.8 </t>
  </si>
  <si>
    <t xml:space="preserve"> 34.05.310 </t>
  </si>
  <si>
    <t>GRADIL DE FERRO PERFILADO, TIPO PARQUE</t>
  </si>
  <si>
    <t xml:space="preserve"> 3 </t>
  </si>
  <si>
    <t>Alambrado (Somente entrega de material - SEM mão de obra)</t>
  </si>
  <si>
    <t xml:space="preserve"> 3.1 </t>
  </si>
  <si>
    <t xml:space="preserve"> H.04.000.091170 </t>
  </si>
  <si>
    <t>ALAMBRADO DE SEGURANÇA EM AÇO GALVANIZADO MALHA 2´, FIO 10, COM MONTANTES VERTICAIS EM TUBOS DE AÇO CARBONO SAE 1008/1010 E ARAME FARPADO COMPLETO</t>
  </si>
  <si>
    <t xml:space="preserve"> 3.2 </t>
  </si>
  <si>
    <t xml:space="preserve"> H.04.000.091533 </t>
  </si>
  <si>
    <t>ALAMBRADO DE SEGURANÇA EM AÇO GALVANIZADO MALHA 2´, COM MONTANTES VERTICAIS EM TUBOS DE AÇO CARBONO SAE 1008/1010 E ARAME FARPADO, ACIMA DE 4,00 M DE ALTURA</t>
  </si>
  <si>
    <t xml:space="preserve"> 3.3 </t>
  </si>
  <si>
    <t xml:space="preserve"> H.04.000.027517 </t>
  </si>
  <si>
    <t>ALAMBRADO DE SEGURANÇA EM AÇO GALVANIZADO MALHA 1´, FIO 12BWG, COM MONTANTES VERTICAIS AÇO CARBONO SAE 1008/1010 E ARAME FARPADO, COMPLETO</t>
  </si>
  <si>
    <t xml:space="preserve"> 3.4 </t>
  </si>
  <si>
    <t xml:space="preserve"> H.04.000.027530 </t>
  </si>
  <si>
    <t>ALAMBRADO EM TELA DE AÇO GALVANIZADO MALHA 2´, MONTANTES METÁLICOS EXTREMO SUPERIOR DUPLO E ARAME FARPADO, ACIMA DE 4M DE ALTURA; REF. SÃO LUIZ OU ALAMBRE OU EQUIVALENTE - INSTALADO</t>
  </si>
  <si>
    <t xml:space="preserve"> 3.5 </t>
  </si>
  <si>
    <t xml:space="preserve"> H.04.000.027501 </t>
  </si>
  <si>
    <t>ALAMBRADO EM TELA DE AÇO GALVANIZADO MALHA 2´, COM MONTANTES METÁLICOS</t>
  </si>
  <si>
    <t xml:space="preserve"> 3.6 </t>
  </si>
  <si>
    <t xml:space="preserve"> H.04.000.091532 </t>
  </si>
  <si>
    <t>PORTÃO COM 2 FOLHAS, TUBULAR EM TELA DE AÇO GALVANIZADO, PARA ALAMBRADO, COM ALTURA ACIMA DE 2,50M</t>
  </si>
  <si>
    <t xml:space="preserve"> 4 </t>
  </si>
  <si>
    <t xml:space="preserve"> 4.1 </t>
  </si>
  <si>
    <t xml:space="preserve"> H.04.000.031618 </t>
  </si>
  <si>
    <t>GRADIL EM AÇO GALVANIZADO ELETROFUNDIDO DE 1718X1650MM E PINTURA ELETROSTÁTICA, 65X132MM E BARRA PORTANTE 25X2MM</t>
  </si>
  <si>
    <t>un</t>
  </si>
  <si>
    <t xml:space="preserve"> 4.2 </t>
  </si>
  <si>
    <t xml:space="preserve"> H.04.000.031619 </t>
  </si>
  <si>
    <t>MONTANTE PARA GRADIL EM AÇO GALVANIZADO ELETROFUNDIDO, PINTURA ELETROSTÁTICA, CHATO, DIMENSÕES 2120 X 76 X 8 MM</t>
  </si>
  <si>
    <t xml:space="preserve"> 4.3 </t>
  </si>
  <si>
    <t xml:space="preserve"> H.04.000.031616 </t>
  </si>
  <si>
    <t>PORTÃO PIVOTANTE/ABRIR AÇO GALVANIZADO DE 65X132MM, PINTURA ELETROSTÁTICA, 1 FOLHA, MEDIDA 2200X1000MM, DIMENSÃO 100X2100MM, INCLUSO PILARES</t>
  </si>
  <si>
    <t xml:space="preserve"> 4.4 </t>
  </si>
  <si>
    <t xml:space="preserve"> H.04.000.031617 </t>
  </si>
  <si>
    <t>PORTÃO PIVOTANTE/ABRIR AÇO GALVANIZADO DE 65X132MM, PINTURA ELETROSTÁTICA, 2 FOLHAS, MEDIDA 2200X3600MM, DIMENSÃO 1600X2100MM, INCLUSO REQUADRO E PILARES</t>
  </si>
  <si>
    <t xml:space="preserve"> 4.5 </t>
  </si>
  <si>
    <t xml:space="preserve"> H.04.000.031621 </t>
  </si>
  <si>
    <t>PORTÃO DESLIZANTE/CORRER EM AÇO GALVANIZADO DE 65X132MM, PINTURA ELETROSTÁTICA, INCLUSIVE REQUADROS E PILARES, DIMENSÃO 1600X2100MM</t>
  </si>
  <si>
    <t xml:space="preserve"> 4.6 </t>
  </si>
  <si>
    <t xml:space="preserve"> 3.13.44 </t>
  </si>
  <si>
    <t>FDE</t>
  </si>
  <si>
    <t>GRADIL ELETROFUNDIDO H=1322MM C=2170MM GALV. COM PINTURA ELETROSTATICA</t>
  </si>
  <si>
    <t>UN</t>
  </si>
  <si>
    <t xml:space="preserve"> 4.7 </t>
  </si>
  <si>
    <t xml:space="preserve"> 3.14.07 </t>
  </si>
  <si>
    <t>GRADIL ELETROFUNDIDO H=1718MM C=2170MM GALV. COM PINT ELETROSTATICA</t>
  </si>
  <si>
    <t xml:space="preserve"> 4.8 </t>
  </si>
  <si>
    <t xml:space="preserve"> 3.13.46 </t>
  </si>
  <si>
    <t>GRADIL ELETROFUNDIDO H=2114MM C=1650MM GALV. COM PINTURA ELETROSTATICA</t>
  </si>
  <si>
    <t xml:space="preserve"> 4.9 </t>
  </si>
  <si>
    <t xml:space="preserve"> 3.13.43 </t>
  </si>
  <si>
    <t>MONTANTE P/GRADIL ELETROFUNDIDO H=1718MM GALV. COM PINTURA ELETROSTATICA</t>
  </si>
  <si>
    <t xml:space="preserve"> 4.10 </t>
  </si>
  <si>
    <t xml:space="preserve"> 3.10.91 </t>
  </si>
  <si>
    <t>MONTANTE P/GRADIL ELETROFUNDIDO H=2114MM GALV. COM PINTURA ELETROSTATICA</t>
  </si>
  <si>
    <t xml:space="preserve"> 4.11 </t>
  </si>
  <si>
    <t xml:space="preserve"> 3.13.76 </t>
  </si>
  <si>
    <t>PT-38 PORTAO EM GRADIL ELETROFUNDIDO (345X230CM)</t>
  </si>
  <si>
    <t xml:space="preserve"> 4.12 </t>
  </si>
  <si>
    <t xml:space="preserve"> 3.13.77 </t>
  </si>
  <si>
    <t>PT-39 PORTAO EM GRADIL ELETROFUNDIDO (165X230CM)</t>
  </si>
  <si>
    <t xml:space="preserve"> 4.13 </t>
  </si>
  <si>
    <t xml:space="preserve"> 3.12.51 </t>
  </si>
  <si>
    <t>PT-43 PORTAO CORRER EM GRADIL ELETROF (360X230CM)</t>
  </si>
  <si>
    <t xml:space="preserve"> 4.14 </t>
  </si>
  <si>
    <t xml:space="preserve"> 3.12.52 </t>
  </si>
  <si>
    <t>PT-44 PORTAO CORRER EM GRADIL ELETROF (720X230CM)</t>
  </si>
  <si>
    <t xml:space="preserve"> 4.15 </t>
  </si>
  <si>
    <t xml:space="preserve"> 3.12.53 </t>
  </si>
  <si>
    <t>PT-45 PORTAO CORRER EM GRADIL ELETROF (372X230CM)</t>
  </si>
  <si>
    <t xml:space="preserve"> 4.16 </t>
  </si>
  <si>
    <t xml:space="preserve"> 3.12.54 </t>
  </si>
  <si>
    <t>PT-46 PORTAO CORRER EM GRADIL ELETROF (732X230CM)</t>
  </si>
  <si>
    <t xml:space="preserve"> 4.17 </t>
  </si>
  <si>
    <t xml:space="preserve"> 3.12.55 </t>
  </si>
  <si>
    <t>PT-47 PORTAO BASCULANTE-GRADIL ELETROF 705X230CM</t>
  </si>
  <si>
    <t xml:space="preserve"> 4.18 </t>
  </si>
  <si>
    <t xml:space="preserve"> 3.12.56 </t>
  </si>
  <si>
    <t>PT-48 PORTAO BASCULANTE-GRADIL ELETROF 525X230CM</t>
  </si>
  <si>
    <t xml:space="preserve"> 4.19 </t>
  </si>
  <si>
    <t xml:space="preserve"> 3.12.57 </t>
  </si>
  <si>
    <t>PT-49 PORTAO BASCULANTE-GRADIL ELETROF 345X230CM</t>
  </si>
  <si>
    <t xml:space="preserve"> 4.20 </t>
  </si>
  <si>
    <t xml:space="preserve"> 3.13.80 </t>
  </si>
  <si>
    <t>PT30/PT34-PORTAO GRADIL ELETROFUNDIDO (300X185CM)</t>
  </si>
  <si>
    <t xml:space="preserve"> 4.21 </t>
  </si>
  <si>
    <t xml:space="preserve"> 3.13.81 </t>
  </si>
  <si>
    <t>PT31/PT35-PORTAO GRADIL ELETROFUNDIDO (300X235CM)</t>
  </si>
  <si>
    <t xml:space="preserve"> 4.22 </t>
  </si>
  <si>
    <t xml:space="preserve"> 3.13.82 </t>
  </si>
  <si>
    <t>PT32/PT36-PORTAO GRADIL ELETROFUNDIDO (180X185CM)</t>
  </si>
  <si>
    <t xml:space="preserve"> 4.23 </t>
  </si>
  <si>
    <t xml:space="preserve"> 3.13.83 </t>
  </si>
  <si>
    <t>PT33/PT37-PORTAO GRADIL ELETROFUNDIDO (180X235CM)</t>
  </si>
  <si>
    <t>Totais -&gt;</t>
  </si>
  <si>
    <t>Total sem BDI</t>
  </si>
  <si>
    <t>Total do BDI</t>
  </si>
  <si>
    <t>Total Geral</t>
  </si>
  <si>
    <t>25,22% e 12,62</t>
  </si>
  <si>
    <t>Itatinga, 11 de agosto de 2025</t>
  </si>
  <si>
    <t>CONSTRUÇÃO E REFORMA DE EDIFICAÇÕES</t>
  </si>
  <si>
    <t>INCIDÊNCIAS ACEITAS</t>
  </si>
  <si>
    <t>ITENS COMPONENTES DO BDI</t>
  </si>
  <si>
    <t>INCIDÊNCIA ADOTADA [1]</t>
  </si>
  <si>
    <t>Min.</t>
  </si>
  <si>
    <t>Méd.</t>
  </si>
  <si>
    <t>Máx.</t>
  </si>
  <si>
    <t xml:space="preserve">ADMINISTRAÇÃO CENTRAL </t>
  </si>
  <si>
    <t>LUCRO</t>
  </si>
  <si>
    <t>DESPESAS FINANCEIRAS</t>
  </si>
  <si>
    <t>SEGUROS E GARANTIAS</t>
  </si>
  <si>
    <t>RISCOS</t>
  </si>
  <si>
    <t>TRIBUTOS</t>
  </si>
  <si>
    <t>Conforme Legislação</t>
  </si>
  <si>
    <t>PIS</t>
  </si>
  <si>
    <t>COFINS</t>
  </si>
  <si>
    <t>ISS</t>
  </si>
  <si>
    <t>Conforme legislação municipal</t>
  </si>
  <si>
    <t>[2] Desoneração (2%)</t>
  </si>
  <si>
    <t>0% OU 2%</t>
  </si>
  <si>
    <t>[2] BDI ADOTADO</t>
  </si>
  <si>
    <t>[1] Preencher células em amarelo</t>
  </si>
  <si>
    <r>
      <t xml:space="preserve">[2] Obras orçadas </t>
    </r>
    <r>
      <rPr>
        <b/>
        <sz val="9"/>
        <color indexed="23"/>
        <rFont val="Arial"/>
        <family val="2"/>
      </rPr>
      <t>SEM</t>
    </r>
    <r>
      <rPr>
        <sz val="9"/>
        <color indexed="23"/>
        <rFont val="Arial"/>
        <family val="2"/>
      </rPr>
      <t xml:space="preserve"> desoneração deverão adotar indíce 0,00% neste item e intervalo de BDI adotado conforme LIMITES do quadro ao lado</t>
    </r>
  </si>
  <si>
    <t>O BDI acima foi calculado por meio da fórmula prevista no Acórdão 2622/2013 - TCU - Plenário:</t>
  </si>
  <si>
    <t>FORNECIMENTO DE MATERIAIS E EQUIPAMENTOS</t>
  </si>
  <si>
    <t>ISSQN</t>
  </si>
  <si>
    <t>BDI ADOTADO</t>
  </si>
  <si>
    <t xml:space="preserve">Composição do BDI (Desonerado)  - TCU 2622/2013 </t>
  </si>
  <si>
    <t>403.116,00</t>
  </si>
  <si>
    <t>Gradil (Somente entrega de material - SEM mão de obra)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</si>
</sst>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%"/>
  </numFmts>
  <fonts count="34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9"/>
      <name val="Arial"/>
      <family val="2"/>
    </font>
    <font>
      <b/>
      <sz val="9"/>
      <color indexed="23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23"/>
      <name val="Arial"/>
      <family val="2"/>
    </font>
    <font>
      <b/>
      <sz val="9"/>
      <color indexed="10"/>
      <name val="Arial"/>
      <family val="2"/>
    </font>
    <font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ECF6"/>
        <bgColor rgb="FFD8ECF6"/>
      </patternFill>
    </fill>
    <fill>
      <patternFill patternType="solid">
        <fgColor rgb="FFD8ECF6"/>
        <bgColor rgb="FFD8ECF6"/>
      </patternFill>
    </fill>
    <fill>
      <patternFill patternType="solid">
        <fgColor rgb="FFD8ECF6"/>
        <bgColor rgb="FFD8ECF6"/>
      </patternFill>
    </fill>
    <fill>
      <patternFill patternType="solid">
        <fgColor rgb="FFD8ECF6"/>
        <bgColor rgb="FFD8ECF6"/>
      </patternFill>
    </fill>
    <fill>
      <patternFill patternType="solid">
        <fgColor rgb="FFDFF0D8"/>
        <bgColor rgb="FFDFF0D8"/>
      </patternFill>
    </fill>
    <fill>
      <patternFill patternType="solid">
        <fgColor rgb="FFDFF0D8"/>
        <bgColor rgb="FFDFF0D8"/>
      </patternFill>
    </fill>
    <fill>
      <patternFill patternType="solid">
        <fgColor rgb="FFDFF0D8"/>
        <bgColor rgb="FFDFF0D8"/>
      </patternFill>
    </fill>
    <fill>
      <patternFill patternType="solid">
        <fgColor rgb="FFDFF0D8"/>
        <bgColor rgb="FFDFF0D8"/>
      </patternFill>
    </fill>
    <fill>
      <patternFill patternType="solid">
        <fgColor rgb="FFDFF0D8"/>
        <bgColor rgb="FFDFF0D8"/>
      </patternFill>
    </fill>
    <fill>
      <patternFill patternType="solid">
        <fgColor rgb="FFF7F3DF"/>
        <bgColor rgb="FFF7F3DF"/>
      </patternFill>
    </fill>
    <fill>
      <patternFill patternType="solid">
        <fgColor rgb="FFF7F3DF"/>
        <bgColor rgb="FFF7F3DF"/>
      </patternFill>
    </fill>
    <fill>
      <patternFill patternType="solid">
        <fgColor rgb="FFF7F3DF"/>
        <bgColor rgb="FFF7F3DF"/>
      </patternFill>
    </fill>
    <fill>
      <patternFill patternType="solid">
        <fgColor rgb="FFF7F3DF"/>
        <bgColor rgb="FFF7F3DF"/>
      </patternFill>
    </fill>
    <fill>
      <patternFill patternType="solid">
        <fgColor rgb="FFF7F3DF"/>
        <bgColor rgb="FFF7F3D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43"/>
        <bgColor indexed="64"/>
      </patternFill>
    </fill>
    <fill>
      <patternFill patternType="solid">
        <fgColor rgb="FFFFFFFF"/>
      </patternFill>
    </fill>
  </fills>
  <borders count="3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1" fillId="11" borderId="8" xfId="0" applyFont="1" applyFill="1" applyBorder="1" applyAlignment="1">
      <alignment horizontal="left" vertical="top" wrapText="1"/>
    </xf>
    <xf numFmtId="0" fontId="12" fillId="12" borderId="9" xfId="0" applyFont="1" applyFill="1" applyBorder="1" applyAlignment="1">
      <alignment horizontal="center" vertical="top" wrapText="1"/>
    </xf>
    <xf numFmtId="0" fontId="13" fillId="13" borderId="10" xfId="0" applyFont="1" applyFill="1" applyBorder="1" applyAlignment="1">
      <alignment horizontal="right" vertical="top" wrapText="1"/>
    </xf>
    <xf numFmtId="4" fontId="14" fillId="14" borderId="11" xfId="0" applyNumberFormat="1" applyFont="1" applyFill="1" applyBorder="1" applyAlignment="1">
      <alignment horizontal="right" vertical="top" wrapText="1"/>
    </xf>
    <xf numFmtId="164" fontId="15" fillId="15" borderId="12" xfId="0" applyNumberFormat="1" applyFont="1" applyFill="1" applyBorder="1" applyAlignment="1">
      <alignment horizontal="right" vertical="top" wrapText="1"/>
    </xf>
    <xf numFmtId="0" fontId="16" fillId="16" borderId="13" xfId="0" applyFont="1" applyFill="1" applyBorder="1" applyAlignment="1">
      <alignment horizontal="left" vertical="top" wrapText="1"/>
    </xf>
    <xf numFmtId="0" fontId="17" fillId="17" borderId="14" xfId="0" applyFont="1" applyFill="1" applyBorder="1" applyAlignment="1">
      <alignment horizontal="center" vertical="top" wrapText="1"/>
    </xf>
    <xf numFmtId="0" fontId="18" fillId="18" borderId="15" xfId="0" applyFont="1" applyFill="1" applyBorder="1" applyAlignment="1">
      <alignment horizontal="right" vertical="top" wrapText="1"/>
    </xf>
    <xf numFmtId="4" fontId="19" fillId="19" borderId="16" xfId="0" applyNumberFormat="1" applyFont="1" applyFill="1" applyBorder="1" applyAlignment="1">
      <alignment horizontal="right" vertical="top" wrapText="1"/>
    </xf>
    <xf numFmtId="164" fontId="20" fillId="20" borderId="17" xfId="0" applyNumberFormat="1" applyFont="1" applyFill="1" applyBorder="1" applyAlignment="1">
      <alignment horizontal="right" vertical="top" wrapText="1"/>
    </xf>
    <xf numFmtId="0" fontId="21" fillId="21" borderId="0" xfId="0" applyFont="1" applyFill="1" applyAlignment="1">
      <alignment horizontal="left" vertical="top" wrapText="1"/>
    </xf>
    <xf numFmtId="0" fontId="22" fillId="22" borderId="0" xfId="0" applyFont="1" applyFill="1" applyAlignment="1">
      <alignment horizontal="center" vertical="top" wrapText="1"/>
    </xf>
    <xf numFmtId="0" fontId="23" fillId="23" borderId="0" xfId="0" applyFont="1" applyFill="1" applyAlignment="1">
      <alignment horizontal="right" vertical="top" wrapText="1"/>
    </xf>
    <xf numFmtId="0" fontId="25" fillId="25" borderId="0" xfId="0" applyFont="1" applyFill="1" applyAlignment="1">
      <alignment horizontal="left" vertical="top" wrapText="1"/>
    </xf>
    <xf numFmtId="0" fontId="26" fillId="26" borderId="0" xfId="0" applyFont="1" applyFill="1" applyAlignment="1">
      <alignment horizontal="center" vertical="top" wrapText="1"/>
    </xf>
    <xf numFmtId="0" fontId="1" fillId="27" borderId="0" xfId="0" applyFont="1" applyFill="1" applyAlignment="1">
      <alignment horizontal="center" wrapText="1"/>
    </xf>
    <xf numFmtId="0" fontId="27" fillId="0" borderId="18" xfId="0" applyFont="1" applyBorder="1" applyAlignment="1">
      <alignment vertical="center"/>
    </xf>
    <xf numFmtId="0" fontId="27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9" fillId="0" borderId="18" xfId="0" applyFont="1" applyFill="1" applyBorder="1" applyAlignment="1">
      <alignment vertical="center"/>
    </xf>
    <xf numFmtId="10" fontId="30" fillId="28" borderId="18" xfId="0" applyNumberFormat="1" applyFont="1" applyFill="1" applyBorder="1" applyAlignment="1">
      <alignment horizontal="center" vertical="center"/>
    </xf>
    <xf numFmtId="10" fontId="31" fillId="0" borderId="18" xfId="0" applyNumberFormat="1" applyFont="1" applyBorder="1" applyAlignment="1">
      <alignment horizontal="center" vertical="center"/>
    </xf>
    <xf numFmtId="0" fontId="29" fillId="0" borderId="18" xfId="0" applyFont="1" applyBorder="1" applyAlignment="1">
      <alignment vertical="center"/>
    </xf>
    <xf numFmtId="10" fontId="29" fillId="0" borderId="18" xfId="0" applyNumberFormat="1" applyFont="1" applyBorder="1" applyAlignment="1">
      <alignment horizontal="center" vertical="center"/>
    </xf>
    <xf numFmtId="10" fontId="29" fillId="28" borderId="18" xfId="0" applyNumberFormat="1" applyFont="1" applyFill="1" applyBorder="1" applyAlignment="1">
      <alignment horizontal="center" vertical="center"/>
    </xf>
    <xf numFmtId="10" fontId="32" fillId="28" borderId="18" xfId="0" applyNumberFormat="1" applyFont="1" applyFill="1" applyBorder="1" applyAlignment="1">
      <alignment horizontal="center" vertical="center"/>
    </xf>
    <xf numFmtId="10" fontId="27" fillId="0" borderId="18" xfId="0" applyNumberFormat="1" applyFont="1" applyBorder="1" applyAlignment="1">
      <alignment horizontal="center" vertical="center"/>
    </xf>
    <xf numFmtId="0" fontId="31" fillId="28" borderId="18" xfId="0" applyFont="1" applyFill="1" applyBorder="1" applyAlignment="1">
      <alignment vertical="center"/>
    </xf>
    <xf numFmtId="0" fontId="10" fillId="27" borderId="0" xfId="0" applyFont="1" applyFill="1" applyAlignment="1">
      <alignment horizontal="right" vertical="top" wrapText="1"/>
    </xf>
    <xf numFmtId="0" fontId="33" fillId="27" borderId="0" xfId="0" applyFont="1" applyFill="1" applyAlignment="1">
      <alignment horizontal="left" vertical="top" wrapText="1"/>
    </xf>
    <xf numFmtId="0" fontId="33" fillId="25" borderId="0" xfId="0" applyFont="1" applyFill="1" applyAlignment="1">
      <alignment horizontal="left" vertical="top" wrapText="1"/>
    </xf>
    <xf numFmtId="0" fontId="27" fillId="0" borderId="24" xfId="0" applyFont="1" applyBorder="1" applyAlignment="1">
      <alignment vertical="center"/>
    </xf>
    <xf numFmtId="0" fontId="27" fillId="0" borderId="25" xfId="0" applyFont="1" applyBorder="1" applyAlignment="1">
      <alignment horizontal="center" vertical="center" wrapText="1"/>
    </xf>
    <xf numFmtId="0" fontId="29" fillId="0" borderId="26" xfId="0" applyFont="1" applyFill="1" applyBorder="1" applyAlignment="1">
      <alignment vertical="center"/>
    </xf>
    <xf numFmtId="10" fontId="29" fillId="28" borderId="27" xfId="0" applyNumberFormat="1" applyFont="1" applyFill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10" fontId="29" fillId="0" borderId="27" xfId="0" applyNumberFormat="1" applyFont="1" applyBorder="1" applyAlignment="1">
      <alignment horizontal="center" vertical="center"/>
    </xf>
    <xf numFmtId="0" fontId="27" fillId="0" borderId="36" xfId="0" applyFont="1" applyBorder="1" applyAlignment="1">
      <alignment vertical="center"/>
    </xf>
    <xf numFmtId="10" fontId="27" fillId="0" borderId="37" xfId="0" applyNumberFormat="1" applyFont="1" applyBorder="1" applyAlignment="1">
      <alignment horizontal="center" vertical="center"/>
    </xf>
    <xf numFmtId="10" fontId="31" fillId="0" borderId="26" xfId="0" applyNumberFormat="1" applyFont="1" applyBorder="1" applyAlignment="1">
      <alignment horizontal="center" vertical="center"/>
    </xf>
    <xf numFmtId="0" fontId="31" fillId="28" borderId="0" xfId="0" applyFont="1" applyFill="1" applyBorder="1" applyAlignment="1">
      <alignment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Border="1" applyAlignment="1">
      <alignment horizontal="center" vertical="center"/>
    </xf>
    <xf numFmtId="0" fontId="10" fillId="27" borderId="0" xfId="0" applyFont="1" applyFill="1" applyAlignment="1">
      <alignment horizontal="right" vertical="top" wrapText="1"/>
    </xf>
    <xf numFmtId="4" fontId="23" fillId="23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21" fillId="21" borderId="0" xfId="0" applyFont="1" applyFill="1" applyAlignment="1">
      <alignment horizontal="left" vertical="top" wrapText="1"/>
    </xf>
    <xf numFmtId="0" fontId="10" fillId="21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center" vertical="top" wrapText="1"/>
    </xf>
    <xf numFmtId="0" fontId="23" fillId="23" borderId="0" xfId="0" applyFont="1" applyFill="1" applyAlignment="1">
      <alignment horizontal="right" vertical="top" wrapText="1"/>
    </xf>
    <xf numFmtId="4" fontId="24" fillId="24" borderId="0" xfId="0" applyNumberFormat="1" applyFont="1" applyFill="1" applyAlignment="1">
      <alignment horizontal="right" vertical="top" wrapText="1"/>
    </xf>
    <xf numFmtId="10" fontId="31" fillId="0" borderId="18" xfId="0" applyNumberFormat="1" applyFont="1" applyBorder="1" applyAlignment="1">
      <alignment horizontal="center" vertical="center"/>
    </xf>
    <xf numFmtId="0" fontId="1" fillId="27" borderId="0" xfId="0" applyFont="1" applyFill="1" applyAlignment="1">
      <alignment horizontal="center" wrapText="1"/>
    </xf>
    <xf numFmtId="0" fontId="27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27" borderId="0" xfId="0" applyFont="1" applyFill="1" applyAlignment="1">
      <alignment horizontal="right" vertical="top" wrapText="1"/>
    </xf>
    <xf numFmtId="0" fontId="10" fillId="27" borderId="0" xfId="0" applyFont="1" applyFill="1" applyAlignment="1">
      <alignment horizontal="left" vertical="top" wrapText="1"/>
    </xf>
    <xf numFmtId="4" fontId="10" fillId="27" borderId="0" xfId="0" applyNumberFormat="1" applyFont="1" applyFill="1" applyAlignment="1">
      <alignment horizontal="right" vertical="top" wrapText="1"/>
    </xf>
    <xf numFmtId="0" fontId="31" fillId="0" borderId="18" xfId="0" applyFont="1" applyBorder="1" applyAlignment="1">
      <alignment horizontal="left" vertical="center" wrapText="1"/>
    </xf>
    <xf numFmtId="0" fontId="1" fillId="29" borderId="18" xfId="0" applyFont="1" applyFill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7" fillId="0" borderId="22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0" fontId="31" fillId="0" borderId="2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114300</xdr:rowOff>
    </xdr:from>
    <xdr:to>
      <xdr:col>2</xdr:col>
      <xdr:colOff>247650</xdr:colOff>
      <xdr:row>1</xdr:row>
      <xdr:rowOff>981785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114300"/>
          <a:ext cx="1085850" cy="1057985"/>
        </a:xfrm>
        <a:prstGeom prst="rect">
          <a:avLst/>
        </a:prstGeom>
      </xdr:spPr>
    </xdr:pic>
    <xdr:clientData/>
  </xdr:twoCellAnchor>
  <xdr:twoCellAnchor editAs="oneCell">
    <xdr:from>
      <xdr:col>3</xdr:col>
      <xdr:colOff>800100</xdr:colOff>
      <xdr:row>55</xdr:row>
      <xdr:rowOff>266700</xdr:rowOff>
    </xdr:from>
    <xdr:to>
      <xdr:col>3</xdr:col>
      <xdr:colOff>3739245</xdr:colOff>
      <xdr:row>55</xdr:row>
      <xdr:rowOff>756556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0" y="20583525"/>
          <a:ext cx="2939145" cy="4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114300</xdr:rowOff>
    </xdr:from>
    <xdr:to>
      <xdr:col>2</xdr:col>
      <xdr:colOff>247650</xdr:colOff>
      <xdr:row>1</xdr:row>
      <xdr:rowOff>981785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114300"/>
          <a:ext cx="1085850" cy="1057985"/>
        </a:xfrm>
        <a:prstGeom prst="rect">
          <a:avLst/>
        </a:prstGeom>
      </xdr:spPr>
    </xdr:pic>
    <xdr:clientData/>
  </xdr:twoCellAnchor>
  <xdr:twoCellAnchor editAs="oneCell">
    <xdr:from>
      <xdr:col>3</xdr:col>
      <xdr:colOff>1581150</xdr:colOff>
      <xdr:row>21</xdr:row>
      <xdr:rowOff>66675</xdr:rowOff>
    </xdr:from>
    <xdr:to>
      <xdr:col>5</xdr:col>
      <xdr:colOff>255018</xdr:colOff>
      <xdr:row>21</xdr:row>
      <xdr:rowOff>723985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5610225"/>
          <a:ext cx="4150743" cy="657310"/>
        </a:xfrm>
        <a:prstGeom prst="rect">
          <a:avLst/>
        </a:prstGeom>
      </xdr:spPr>
    </xdr:pic>
    <xdr:clientData/>
  </xdr:twoCellAnchor>
  <xdr:twoCellAnchor editAs="oneCell">
    <xdr:from>
      <xdr:col>3</xdr:col>
      <xdr:colOff>1381125</xdr:colOff>
      <xdr:row>26</xdr:row>
      <xdr:rowOff>66675</xdr:rowOff>
    </xdr:from>
    <xdr:to>
      <xdr:col>3</xdr:col>
      <xdr:colOff>4320270</xdr:colOff>
      <xdr:row>29</xdr:row>
      <xdr:rowOff>13606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24275" y="7181850"/>
          <a:ext cx="2939145" cy="489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114300</xdr:rowOff>
    </xdr:from>
    <xdr:to>
      <xdr:col>2</xdr:col>
      <xdr:colOff>247650</xdr:colOff>
      <xdr:row>1</xdr:row>
      <xdr:rowOff>981785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114300"/>
          <a:ext cx="1085850" cy="1057985"/>
        </a:xfrm>
        <a:prstGeom prst="rect">
          <a:avLst/>
        </a:prstGeom>
      </xdr:spPr>
    </xdr:pic>
    <xdr:clientData/>
  </xdr:twoCellAnchor>
  <xdr:twoCellAnchor editAs="oneCell">
    <xdr:from>
      <xdr:col>3</xdr:col>
      <xdr:colOff>1381125</xdr:colOff>
      <xdr:row>21</xdr:row>
      <xdr:rowOff>66675</xdr:rowOff>
    </xdr:from>
    <xdr:to>
      <xdr:col>3</xdr:col>
      <xdr:colOff>4320270</xdr:colOff>
      <xdr:row>24</xdr:row>
      <xdr:rowOff>13606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24275" y="7181850"/>
          <a:ext cx="2939145" cy="4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view="pageLayout" topLeftCell="A25" zoomScaleNormal="100" workbookViewId="0">
      <selection activeCell="J35" sqref="J35"/>
    </sheetView>
  </sheetViews>
  <sheetFormatPr defaultRowHeight="14.25" x14ac:dyDescent="0.2"/>
  <cols>
    <col min="1" max="1" width="10" bestFit="1" customWidth="1"/>
    <col min="2" max="2" width="10" customWidth="1"/>
    <col min="3" max="3" width="10.5" customWidth="1"/>
    <col min="4" max="4" width="60" bestFit="1" customWidth="1"/>
    <col min="5" max="5" width="5" bestFit="1" customWidth="1"/>
    <col min="6" max="11" width="10" bestFit="1" customWidth="1"/>
    <col min="12" max="12" width="11.5" customWidth="1"/>
    <col min="13" max="13" width="11.625" customWidth="1"/>
    <col min="14" max="14" width="10" bestFit="1" customWidth="1"/>
  </cols>
  <sheetData>
    <row r="1" spans="1:14" ht="15" x14ac:dyDescent="0.2">
      <c r="A1" s="1"/>
      <c r="B1" s="1"/>
      <c r="C1" s="1"/>
      <c r="D1" s="1" t="s">
        <v>0</v>
      </c>
      <c r="E1" s="52" t="s">
        <v>1</v>
      </c>
      <c r="F1" s="52"/>
      <c r="G1" s="52"/>
      <c r="H1" s="52" t="s">
        <v>2</v>
      </c>
      <c r="I1" s="52"/>
      <c r="J1" s="52"/>
      <c r="K1" s="52" t="s">
        <v>3</v>
      </c>
      <c r="L1" s="52"/>
      <c r="M1" s="52"/>
      <c r="N1" s="52"/>
    </row>
    <row r="2" spans="1:14" ht="80.099999999999994" customHeight="1" x14ac:dyDescent="0.2">
      <c r="A2" s="17"/>
      <c r="B2" s="17"/>
      <c r="C2" s="17"/>
      <c r="D2" s="17" t="s">
        <v>4</v>
      </c>
      <c r="E2" s="53" t="s">
        <v>5</v>
      </c>
      <c r="F2" s="53"/>
      <c r="G2" s="53"/>
      <c r="H2" s="54" t="s">
        <v>159</v>
      </c>
      <c r="I2" s="53"/>
      <c r="J2" s="53"/>
      <c r="K2" s="53" t="s">
        <v>6</v>
      </c>
      <c r="L2" s="53"/>
      <c r="M2" s="53"/>
      <c r="N2" s="53"/>
    </row>
    <row r="3" spans="1:14" ht="15" x14ac:dyDescent="0.25">
      <c r="A3" s="55" t="s">
        <v>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5" customHeight="1" x14ac:dyDescent="0.2">
      <c r="A4" s="57" t="s">
        <v>8</v>
      </c>
      <c r="B4" s="58" t="s">
        <v>9</v>
      </c>
      <c r="C4" s="57" t="s">
        <v>10</v>
      </c>
      <c r="D4" s="57" t="s">
        <v>11</v>
      </c>
      <c r="E4" s="59" t="s">
        <v>12</v>
      </c>
      <c r="F4" s="58" t="s">
        <v>13</v>
      </c>
      <c r="G4" s="58" t="s">
        <v>14</v>
      </c>
      <c r="H4" s="59" t="s">
        <v>15</v>
      </c>
      <c r="I4" s="57"/>
      <c r="J4" s="57"/>
      <c r="K4" s="59" t="s">
        <v>16</v>
      </c>
      <c r="L4" s="57"/>
      <c r="M4" s="57"/>
      <c r="N4" s="58" t="s">
        <v>17</v>
      </c>
    </row>
    <row r="5" spans="1:14" ht="15" customHeight="1" x14ac:dyDescent="0.2">
      <c r="A5" s="58"/>
      <c r="B5" s="58"/>
      <c r="C5" s="58"/>
      <c r="D5" s="58"/>
      <c r="E5" s="58"/>
      <c r="F5" s="58"/>
      <c r="G5" s="58"/>
      <c r="H5" s="2" t="s">
        <v>18</v>
      </c>
      <c r="I5" s="2" t="s">
        <v>19</v>
      </c>
      <c r="J5" s="2" t="s">
        <v>16</v>
      </c>
      <c r="K5" s="2" t="s">
        <v>18</v>
      </c>
      <c r="L5" s="2" t="s">
        <v>19</v>
      </c>
      <c r="M5" s="2" t="s">
        <v>16</v>
      </c>
      <c r="N5" s="58"/>
    </row>
    <row r="6" spans="1:14" ht="26.1" customHeight="1" x14ac:dyDescent="0.2">
      <c r="A6" s="3" t="s">
        <v>20</v>
      </c>
      <c r="B6" s="3"/>
      <c r="C6" s="3"/>
      <c r="D6" s="3" t="s">
        <v>21</v>
      </c>
      <c r="E6" s="3"/>
      <c r="F6" s="4"/>
      <c r="G6" s="4"/>
      <c r="H6" s="3"/>
      <c r="I6" s="3"/>
      <c r="J6" s="3"/>
      <c r="K6" s="3"/>
      <c r="L6" s="3"/>
      <c r="M6" s="5">
        <v>799225</v>
      </c>
      <c r="N6" s="6">
        <v>5.6042931020364138E-2</v>
      </c>
    </row>
    <row r="7" spans="1:14" ht="39" customHeight="1" x14ac:dyDescent="0.2">
      <c r="A7" s="7" t="s">
        <v>22</v>
      </c>
      <c r="B7" s="7" t="s">
        <v>23</v>
      </c>
      <c r="C7" s="7" t="s">
        <v>24</v>
      </c>
      <c r="D7" s="7" t="s">
        <v>25</v>
      </c>
      <c r="E7" s="8" t="s">
        <v>26</v>
      </c>
      <c r="F7" s="9">
        <v>500</v>
      </c>
      <c r="G7" s="10">
        <v>238.41</v>
      </c>
      <c r="H7" s="10">
        <v>0</v>
      </c>
      <c r="I7" s="10">
        <v>298.52999999999997</v>
      </c>
      <c r="J7" s="10">
        <v>298.52999999999997</v>
      </c>
      <c r="K7" s="10">
        <v>0</v>
      </c>
      <c r="L7" s="10">
        <v>149265</v>
      </c>
      <c r="M7" s="10">
        <v>149265</v>
      </c>
      <c r="N7" s="11">
        <v>1.0466699738815293E-2</v>
      </c>
    </row>
    <row r="8" spans="1:14" ht="39" customHeight="1" x14ac:dyDescent="0.2">
      <c r="A8" s="7" t="s">
        <v>27</v>
      </c>
      <c r="B8" s="7" t="s">
        <v>28</v>
      </c>
      <c r="C8" s="7" t="s">
        <v>24</v>
      </c>
      <c r="D8" s="7" t="s">
        <v>29</v>
      </c>
      <c r="E8" s="8" t="s">
        <v>26</v>
      </c>
      <c r="F8" s="9">
        <v>500</v>
      </c>
      <c r="G8" s="10">
        <v>248.96</v>
      </c>
      <c r="H8" s="10">
        <v>0</v>
      </c>
      <c r="I8" s="10">
        <v>311.74</v>
      </c>
      <c r="J8" s="10">
        <v>311.74</v>
      </c>
      <c r="K8" s="10">
        <v>0</v>
      </c>
      <c r="L8" s="10">
        <v>155870</v>
      </c>
      <c r="M8" s="10">
        <v>155870</v>
      </c>
      <c r="N8" s="11">
        <v>1.092985286764573E-2</v>
      </c>
    </row>
    <row r="9" spans="1:14" ht="26.1" customHeight="1" x14ac:dyDescent="0.2">
      <c r="A9" s="7" t="s">
        <v>30</v>
      </c>
      <c r="B9" s="7" t="s">
        <v>31</v>
      </c>
      <c r="C9" s="7" t="s">
        <v>24</v>
      </c>
      <c r="D9" s="7" t="s">
        <v>32</v>
      </c>
      <c r="E9" s="8" t="s">
        <v>26</v>
      </c>
      <c r="F9" s="9">
        <v>500</v>
      </c>
      <c r="G9" s="10">
        <v>220.89</v>
      </c>
      <c r="H9" s="10">
        <v>0</v>
      </c>
      <c r="I9" s="10">
        <v>276.58999999999997</v>
      </c>
      <c r="J9" s="10">
        <v>276.58999999999997</v>
      </c>
      <c r="K9" s="10">
        <v>0</v>
      </c>
      <c r="L9" s="10">
        <v>138295</v>
      </c>
      <c r="M9" s="10">
        <v>138295</v>
      </c>
      <c r="N9" s="11">
        <v>9.6974658518705729E-3</v>
      </c>
    </row>
    <row r="10" spans="1:14" ht="39" customHeight="1" x14ac:dyDescent="0.2">
      <c r="A10" s="7" t="s">
        <v>33</v>
      </c>
      <c r="B10" s="7" t="s">
        <v>34</v>
      </c>
      <c r="C10" s="7" t="s">
        <v>24</v>
      </c>
      <c r="D10" s="7" t="s">
        <v>35</v>
      </c>
      <c r="E10" s="8" t="s">
        <v>26</v>
      </c>
      <c r="F10" s="9">
        <v>500</v>
      </c>
      <c r="G10" s="10">
        <v>330.25</v>
      </c>
      <c r="H10" s="10">
        <v>0</v>
      </c>
      <c r="I10" s="10">
        <v>413.53</v>
      </c>
      <c r="J10" s="10">
        <v>413.53</v>
      </c>
      <c r="K10" s="10">
        <v>0</v>
      </c>
      <c r="L10" s="10">
        <v>206765</v>
      </c>
      <c r="M10" s="10">
        <v>206765</v>
      </c>
      <c r="N10" s="11">
        <v>1.4498691397823631E-2</v>
      </c>
    </row>
    <row r="11" spans="1:14" ht="26.1" customHeight="1" x14ac:dyDescent="0.2">
      <c r="A11" s="7" t="s">
        <v>36</v>
      </c>
      <c r="B11" s="7" t="s">
        <v>37</v>
      </c>
      <c r="C11" s="7" t="s">
        <v>24</v>
      </c>
      <c r="D11" s="7" t="s">
        <v>38</v>
      </c>
      <c r="E11" s="8" t="s">
        <v>26</v>
      </c>
      <c r="F11" s="9">
        <v>500</v>
      </c>
      <c r="G11" s="10">
        <v>238.03</v>
      </c>
      <c r="H11" s="10">
        <v>0</v>
      </c>
      <c r="I11" s="10">
        <v>298.06</v>
      </c>
      <c r="J11" s="10">
        <v>298.06</v>
      </c>
      <c r="K11" s="10">
        <v>0</v>
      </c>
      <c r="L11" s="10">
        <v>149030</v>
      </c>
      <c r="M11" s="10">
        <v>149030</v>
      </c>
      <c r="N11" s="11">
        <v>1.0450221164208911E-2</v>
      </c>
    </row>
    <row r="12" spans="1:14" ht="26.1" customHeight="1" x14ac:dyDescent="0.2">
      <c r="A12" s="3" t="s">
        <v>39</v>
      </c>
      <c r="B12" s="3"/>
      <c r="C12" s="3"/>
      <c r="D12" s="3" t="s">
        <v>40</v>
      </c>
      <c r="E12" s="3"/>
      <c r="F12" s="4"/>
      <c r="G12" s="4"/>
      <c r="H12" s="3"/>
      <c r="I12" s="3"/>
      <c r="J12" s="3"/>
      <c r="K12" s="3"/>
      <c r="L12" s="3"/>
      <c r="M12" s="5">
        <v>4374502</v>
      </c>
      <c r="N12" s="6">
        <v>0.3067470535011354</v>
      </c>
    </row>
    <row r="13" spans="1:14" ht="26.1" customHeight="1" x14ac:dyDescent="0.2">
      <c r="A13" s="7" t="s">
        <v>41</v>
      </c>
      <c r="B13" s="7" t="s">
        <v>42</v>
      </c>
      <c r="C13" s="7" t="s">
        <v>24</v>
      </c>
      <c r="D13" s="7" t="s">
        <v>43</v>
      </c>
      <c r="E13" s="8" t="s">
        <v>26</v>
      </c>
      <c r="F13" s="9">
        <v>1000</v>
      </c>
      <c r="G13" s="10">
        <v>475.79</v>
      </c>
      <c r="H13" s="10">
        <v>84.77</v>
      </c>
      <c r="I13" s="10">
        <v>511.01</v>
      </c>
      <c r="J13" s="10">
        <v>595.78</v>
      </c>
      <c r="K13" s="10">
        <v>84770</v>
      </c>
      <c r="L13" s="10">
        <v>511010</v>
      </c>
      <c r="M13" s="10">
        <v>595780</v>
      </c>
      <c r="N13" s="11">
        <v>4.1777043314851943E-2</v>
      </c>
    </row>
    <row r="14" spans="1:14" ht="39" customHeight="1" x14ac:dyDescent="0.2">
      <c r="A14" s="7" t="s">
        <v>44</v>
      </c>
      <c r="B14" s="7" t="s">
        <v>45</v>
      </c>
      <c r="C14" s="7" t="s">
        <v>24</v>
      </c>
      <c r="D14" s="7" t="s">
        <v>46</v>
      </c>
      <c r="E14" s="8" t="s">
        <v>26</v>
      </c>
      <c r="F14" s="9">
        <v>500</v>
      </c>
      <c r="G14" s="10">
        <v>1602.44</v>
      </c>
      <c r="H14" s="10">
        <v>126.63</v>
      </c>
      <c r="I14" s="10">
        <v>1879.94</v>
      </c>
      <c r="J14" s="10">
        <v>2006.57</v>
      </c>
      <c r="K14" s="10">
        <v>63315</v>
      </c>
      <c r="L14" s="10">
        <v>939970</v>
      </c>
      <c r="M14" s="10">
        <v>1003285</v>
      </c>
      <c r="N14" s="11">
        <v>7.0351943506229198E-2</v>
      </c>
    </row>
    <row r="15" spans="1:14" ht="39" customHeight="1" x14ac:dyDescent="0.2">
      <c r="A15" s="7" t="s">
        <v>47</v>
      </c>
      <c r="B15" s="7" t="s">
        <v>48</v>
      </c>
      <c r="C15" s="7" t="s">
        <v>24</v>
      </c>
      <c r="D15" s="7" t="s">
        <v>49</v>
      </c>
      <c r="E15" s="8" t="s">
        <v>26</v>
      </c>
      <c r="F15" s="9">
        <v>500</v>
      </c>
      <c r="G15" s="10">
        <v>1105.3</v>
      </c>
      <c r="H15" s="10">
        <v>126.63</v>
      </c>
      <c r="I15" s="10">
        <v>1257.42</v>
      </c>
      <c r="J15" s="10">
        <v>1384.05</v>
      </c>
      <c r="K15" s="10">
        <v>63315</v>
      </c>
      <c r="L15" s="10">
        <v>628710</v>
      </c>
      <c r="M15" s="10">
        <v>692025</v>
      </c>
      <c r="N15" s="11">
        <v>4.8525896136091207E-2</v>
      </c>
    </row>
    <row r="16" spans="1:14" ht="24" customHeight="1" x14ac:dyDescent="0.2">
      <c r="A16" s="7" t="s">
        <v>50</v>
      </c>
      <c r="B16" s="7" t="s">
        <v>51</v>
      </c>
      <c r="C16" s="7" t="s">
        <v>24</v>
      </c>
      <c r="D16" s="7" t="s">
        <v>52</v>
      </c>
      <c r="E16" s="8" t="s">
        <v>26</v>
      </c>
      <c r="F16" s="9">
        <v>500</v>
      </c>
      <c r="G16" s="10">
        <v>819.44</v>
      </c>
      <c r="H16" s="10">
        <v>43.13</v>
      </c>
      <c r="I16" s="10">
        <v>982.97</v>
      </c>
      <c r="J16" s="10">
        <v>1026.0999999999999</v>
      </c>
      <c r="K16" s="10">
        <v>21565</v>
      </c>
      <c r="L16" s="10">
        <v>491485</v>
      </c>
      <c r="M16" s="10">
        <v>513050</v>
      </c>
      <c r="N16" s="11">
        <v>3.597588383746482E-2</v>
      </c>
    </row>
    <row r="17" spans="1:14" ht="26.1" customHeight="1" x14ac:dyDescent="0.2">
      <c r="A17" s="7" t="s">
        <v>53</v>
      </c>
      <c r="B17" s="7" t="s">
        <v>54</v>
      </c>
      <c r="C17" s="7" t="s">
        <v>24</v>
      </c>
      <c r="D17" s="7" t="s">
        <v>55</v>
      </c>
      <c r="E17" s="8" t="s">
        <v>26</v>
      </c>
      <c r="F17" s="9">
        <v>1000</v>
      </c>
      <c r="G17" s="10">
        <v>196.67</v>
      </c>
      <c r="H17" s="10">
        <v>124.62</v>
      </c>
      <c r="I17" s="10">
        <v>121.65</v>
      </c>
      <c r="J17" s="10">
        <v>246.27</v>
      </c>
      <c r="K17" s="10">
        <v>124620</v>
      </c>
      <c r="L17" s="10">
        <v>121650</v>
      </c>
      <c r="M17" s="10">
        <v>246270</v>
      </c>
      <c r="N17" s="11">
        <v>1.7268844971547532E-2</v>
      </c>
    </row>
    <row r="18" spans="1:14" ht="26.1" customHeight="1" x14ac:dyDescent="0.2">
      <c r="A18" s="7" t="s">
        <v>56</v>
      </c>
      <c r="B18" s="7" t="s">
        <v>57</v>
      </c>
      <c r="C18" s="7" t="s">
        <v>24</v>
      </c>
      <c r="D18" s="7" t="s">
        <v>58</v>
      </c>
      <c r="E18" s="8" t="s">
        <v>26</v>
      </c>
      <c r="F18" s="9">
        <v>300</v>
      </c>
      <c r="G18" s="10">
        <v>1464.76</v>
      </c>
      <c r="H18" s="10">
        <v>102.18</v>
      </c>
      <c r="I18" s="10">
        <v>1731.99</v>
      </c>
      <c r="J18" s="10">
        <v>1834.17</v>
      </c>
      <c r="K18" s="10">
        <v>30654</v>
      </c>
      <c r="L18" s="10">
        <v>519597</v>
      </c>
      <c r="M18" s="10">
        <v>550251</v>
      </c>
      <c r="N18" s="11">
        <v>3.8584477258452113E-2</v>
      </c>
    </row>
    <row r="19" spans="1:14" ht="24" customHeight="1" x14ac:dyDescent="0.2">
      <c r="A19" s="7" t="s">
        <v>59</v>
      </c>
      <c r="B19" s="7" t="s">
        <v>60</v>
      </c>
      <c r="C19" s="7" t="s">
        <v>24</v>
      </c>
      <c r="D19" s="7" t="s">
        <v>61</v>
      </c>
      <c r="E19" s="8" t="s">
        <v>26</v>
      </c>
      <c r="F19" s="9">
        <v>300</v>
      </c>
      <c r="G19" s="10">
        <v>595.20000000000005</v>
      </c>
      <c r="H19" s="10">
        <v>49.59</v>
      </c>
      <c r="I19" s="10">
        <v>695.71</v>
      </c>
      <c r="J19" s="10">
        <v>745.3</v>
      </c>
      <c r="K19" s="10">
        <v>14877</v>
      </c>
      <c r="L19" s="10">
        <v>208713</v>
      </c>
      <c r="M19" s="10">
        <v>223590</v>
      </c>
      <c r="N19" s="11">
        <v>1.5678487218046506E-2</v>
      </c>
    </row>
    <row r="20" spans="1:14" ht="26.1" customHeight="1" x14ac:dyDescent="0.2">
      <c r="A20" s="3" t="s">
        <v>62</v>
      </c>
      <c r="B20" s="3"/>
      <c r="C20" s="3"/>
      <c r="D20" s="3" t="s">
        <v>63</v>
      </c>
      <c r="E20" s="3"/>
      <c r="F20" s="4"/>
      <c r="G20" s="4"/>
      <c r="H20" s="3"/>
      <c r="I20" s="3"/>
      <c r="J20" s="3"/>
      <c r="K20" s="3"/>
      <c r="L20" s="3"/>
      <c r="M20" s="5">
        <v>942957.5</v>
      </c>
      <c r="N20" s="6">
        <v>6.6121683039988763E-2</v>
      </c>
    </row>
    <row r="21" spans="1:14" ht="39" customHeight="1" x14ac:dyDescent="0.2">
      <c r="A21" s="12" t="s">
        <v>64</v>
      </c>
      <c r="B21" s="12" t="s">
        <v>65</v>
      </c>
      <c r="C21" s="12" t="s">
        <v>24</v>
      </c>
      <c r="D21" s="12" t="s">
        <v>66</v>
      </c>
      <c r="E21" s="13" t="s">
        <v>26</v>
      </c>
      <c r="F21" s="14">
        <v>500</v>
      </c>
      <c r="G21" s="15">
        <v>238.41</v>
      </c>
      <c r="H21" s="15">
        <v>0</v>
      </c>
      <c r="I21" s="15">
        <v>268.49</v>
      </c>
      <c r="J21" s="15">
        <v>268.49</v>
      </c>
      <c r="K21" s="15">
        <v>0</v>
      </c>
      <c r="L21" s="15">
        <v>134245</v>
      </c>
      <c r="M21" s="15">
        <v>134245</v>
      </c>
      <c r="N21" s="16">
        <v>9.4134733958882461E-3</v>
      </c>
    </row>
    <row r="22" spans="1:14" ht="51.95" customHeight="1" x14ac:dyDescent="0.2">
      <c r="A22" s="12" t="s">
        <v>67</v>
      </c>
      <c r="B22" s="12" t="s">
        <v>68</v>
      </c>
      <c r="C22" s="12" t="s">
        <v>24</v>
      </c>
      <c r="D22" s="12" t="s">
        <v>69</v>
      </c>
      <c r="E22" s="13" t="s">
        <v>26</v>
      </c>
      <c r="F22" s="14">
        <v>500</v>
      </c>
      <c r="G22" s="15">
        <v>248.96</v>
      </c>
      <c r="H22" s="15">
        <v>0</v>
      </c>
      <c r="I22" s="15">
        <v>280.37</v>
      </c>
      <c r="J22" s="15">
        <v>280.37</v>
      </c>
      <c r="K22" s="15">
        <v>0</v>
      </c>
      <c r="L22" s="15">
        <v>140185</v>
      </c>
      <c r="M22" s="15">
        <v>140185</v>
      </c>
      <c r="N22" s="16">
        <v>9.8299956646623245E-3</v>
      </c>
    </row>
    <row r="23" spans="1:14" ht="39" customHeight="1" x14ac:dyDescent="0.2">
      <c r="A23" s="12" t="s">
        <v>70</v>
      </c>
      <c r="B23" s="12" t="s">
        <v>71</v>
      </c>
      <c r="C23" s="12" t="s">
        <v>24</v>
      </c>
      <c r="D23" s="12" t="s">
        <v>72</v>
      </c>
      <c r="E23" s="13" t="s">
        <v>26</v>
      </c>
      <c r="F23" s="14">
        <v>500</v>
      </c>
      <c r="G23" s="15">
        <v>220.89</v>
      </c>
      <c r="H23" s="15">
        <v>0</v>
      </c>
      <c r="I23" s="15">
        <v>248.76</v>
      </c>
      <c r="J23" s="15">
        <v>248.76</v>
      </c>
      <c r="K23" s="15">
        <v>0</v>
      </c>
      <c r="L23" s="15">
        <v>124380</v>
      </c>
      <c r="M23" s="15">
        <v>124380</v>
      </c>
      <c r="N23" s="16">
        <v>8.7217238703905554E-3</v>
      </c>
    </row>
    <row r="24" spans="1:14" ht="51.95" customHeight="1" x14ac:dyDescent="0.2">
      <c r="A24" s="12" t="s">
        <v>73</v>
      </c>
      <c r="B24" s="12" t="s">
        <v>74</v>
      </c>
      <c r="C24" s="12" t="s">
        <v>24</v>
      </c>
      <c r="D24" s="12" t="s">
        <v>75</v>
      </c>
      <c r="E24" s="13" t="s">
        <v>26</v>
      </c>
      <c r="F24" s="14">
        <v>500</v>
      </c>
      <c r="G24" s="15">
        <v>330.25</v>
      </c>
      <c r="H24" s="15">
        <v>0</v>
      </c>
      <c r="I24" s="15">
        <v>371.92</v>
      </c>
      <c r="J24" s="15">
        <v>371.92</v>
      </c>
      <c r="K24" s="15">
        <v>0</v>
      </c>
      <c r="L24" s="15">
        <v>185960</v>
      </c>
      <c r="M24" s="15">
        <v>185960</v>
      </c>
      <c r="N24" s="16">
        <v>1.3039811633203309E-2</v>
      </c>
    </row>
    <row r="25" spans="1:14" ht="26.1" customHeight="1" x14ac:dyDescent="0.2">
      <c r="A25" s="12" t="s">
        <v>76</v>
      </c>
      <c r="B25" s="12" t="s">
        <v>77</v>
      </c>
      <c r="C25" s="12" t="s">
        <v>24</v>
      </c>
      <c r="D25" s="12" t="s">
        <v>78</v>
      </c>
      <c r="E25" s="13" t="s">
        <v>26</v>
      </c>
      <c r="F25" s="14">
        <v>500</v>
      </c>
      <c r="G25" s="15">
        <v>238.03</v>
      </c>
      <c r="H25" s="15">
        <v>0</v>
      </c>
      <c r="I25" s="15">
        <v>268.06</v>
      </c>
      <c r="J25" s="15">
        <v>268.06</v>
      </c>
      <c r="K25" s="15">
        <v>0</v>
      </c>
      <c r="L25" s="15">
        <v>134030</v>
      </c>
      <c r="M25" s="15">
        <v>134030</v>
      </c>
      <c r="N25" s="16">
        <v>9.3983972531632588E-3</v>
      </c>
    </row>
    <row r="26" spans="1:14" ht="26.1" customHeight="1" x14ac:dyDescent="0.2">
      <c r="A26" s="12" t="s">
        <v>79</v>
      </c>
      <c r="B26" s="12" t="s">
        <v>80</v>
      </c>
      <c r="C26" s="12" t="s">
        <v>24</v>
      </c>
      <c r="D26" s="12" t="s">
        <v>81</v>
      </c>
      <c r="E26" s="13" t="s">
        <v>26</v>
      </c>
      <c r="F26" s="14">
        <v>250</v>
      </c>
      <c r="G26" s="15">
        <v>796.16</v>
      </c>
      <c r="H26" s="15">
        <v>0</v>
      </c>
      <c r="I26" s="15">
        <v>896.63</v>
      </c>
      <c r="J26" s="15">
        <v>896.63</v>
      </c>
      <c r="K26" s="15">
        <v>0</v>
      </c>
      <c r="L26" s="15">
        <v>224157.5</v>
      </c>
      <c r="M26" s="15">
        <v>224157.5</v>
      </c>
      <c r="N26" s="16">
        <v>1.5718281222681065E-2</v>
      </c>
    </row>
    <row r="27" spans="1:14" ht="26.1" customHeight="1" x14ac:dyDescent="0.2">
      <c r="A27" s="3" t="s">
        <v>82</v>
      </c>
      <c r="B27" s="3"/>
      <c r="C27" s="3"/>
      <c r="D27" s="3" t="s">
        <v>190</v>
      </c>
      <c r="E27" s="3"/>
      <c r="F27" s="4"/>
      <c r="G27" s="4"/>
      <c r="H27" s="3"/>
      <c r="I27" s="3"/>
      <c r="J27" s="3"/>
      <c r="K27" s="3"/>
      <c r="L27" s="3"/>
      <c r="M27" s="5">
        <v>8144257.7000000002</v>
      </c>
      <c r="N27" s="6">
        <v>0.57108833243851165</v>
      </c>
    </row>
    <row r="28" spans="1:14" ht="39" customHeight="1" x14ac:dyDescent="0.2">
      <c r="A28" s="12" t="s">
        <v>83</v>
      </c>
      <c r="B28" s="12" t="s">
        <v>84</v>
      </c>
      <c r="C28" s="12" t="s">
        <v>24</v>
      </c>
      <c r="D28" s="12" t="s">
        <v>85</v>
      </c>
      <c r="E28" s="13" t="s">
        <v>86</v>
      </c>
      <c r="F28" s="14">
        <v>500</v>
      </c>
      <c r="G28" s="15">
        <v>631.79</v>
      </c>
      <c r="H28" s="15">
        <v>0</v>
      </c>
      <c r="I28" s="15">
        <v>711.52</v>
      </c>
      <c r="J28" s="15">
        <v>711.52</v>
      </c>
      <c r="K28" s="15">
        <v>0</v>
      </c>
      <c r="L28" s="15">
        <v>355760</v>
      </c>
      <c r="M28" s="15">
        <v>355760</v>
      </c>
      <c r="N28" s="16">
        <v>2.4946458306240104E-2</v>
      </c>
    </row>
    <row r="29" spans="1:14" ht="39" customHeight="1" x14ac:dyDescent="0.2">
      <c r="A29" s="12" t="s">
        <v>87</v>
      </c>
      <c r="B29" s="12" t="s">
        <v>88</v>
      </c>
      <c r="C29" s="12" t="s">
        <v>24</v>
      </c>
      <c r="D29" s="12" t="s">
        <v>89</v>
      </c>
      <c r="E29" s="13" t="s">
        <v>86</v>
      </c>
      <c r="F29" s="14">
        <v>700</v>
      </c>
      <c r="G29" s="15">
        <v>306.48</v>
      </c>
      <c r="H29" s="15">
        <v>0</v>
      </c>
      <c r="I29" s="15">
        <v>345.15</v>
      </c>
      <c r="J29" s="15">
        <v>345.15</v>
      </c>
      <c r="K29" s="15">
        <v>0</v>
      </c>
      <c r="L29" s="15">
        <v>241605</v>
      </c>
      <c r="M29" s="15">
        <v>241605</v>
      </c>
      <c r="N29" s="16">
        <v>1.6941727735212336E-2</v>
      </c>
    </row>
    <row r="30" spans="1:14" ht="39" customHeight="1" x14ac:dyDescent="0.2">
      <c r="A30" s="12" t="s">
        <v>90</v>
      </c>
      <c r="B30" s="12" t="s">
        <v>91</v>
      </c>
      <c r="C30" s="12" t="s">
        <v>24</v>
      </c>
      <c r="D30" s="12" t="s">
        <v>92</v>
      </c>
      <c r="E30" s="13" t="s">
        <v>86</v>
      </c>
      <c r="F30" s="14">
        <v>50</v>
      </c>
      <c r="G30" s="15">
        <v>2469.5</v>
      </c>
      <c r="H30" s="15">
        <v>0</v>
      </c>
      <c r="I30" s="15">
        <v>2781.15</v>
      </c>
      <c r="J30" s="15">
        <v>2781.15</v>
      </c>
      <c r="K30" s="15">
        <v>0</v>
      </c>
      <c r="L30" s="15">
        <v>139057.5</v>
      </c>
      <c r="M30" s="15">
        <v>139057.5</v>
      </c>
      <c r="N30" s="16">
        <v>9.7509335673487268E-3</v>
      </c>
    </row>
    <row r="31" spans="1:14" ht="51.95" customHeight="1" x14ac:dyDescent="0.2">
      <c r="A31" s="12" t="s">
        <v>93</v>
      </c>
      <c r="B31" s="12" t="s">
        <v>94</v>
      </c>
      <c r="C31" s="12" t="s">
        <v>24</v>
      </c>
      <c r="D31" s="12" t="s">
        <v>95</v>
      </c>
      <c r="E31" s="13" t="s">
        <v>86</v>
      </c>
      <c r="F31" s="14">
        <v>50</v>
      </c>
      <c r="G31" s="15">
        <v>6066.91</v>
      </c>
      <c r="H31" s="15">
        <v>0</v>
      </c>
      <c r="I31" s="15">
        <v>6832.55</v>
      </c>
      <c r="J31" s="15">
        <v>6832.55</v>
      </c>
      <c r="K31" s="15">
        <v>0</v>
      </c>
      <c r="L31" s="15">
        <v>341627.5</v>
      </c>
      <c r="M31" s="15">
        <v>341627.5</v>
      </c>
      <c r="N31" s="16">
        <v>2.3955464878049924E-2</v>
      </c>
    </row>
    <row r="32" spans="1:14" ht="39" customHeight="1" x14ac:dyDescent="0.2">
      <c r="A32" s="12" t="s">
        <v>96</v>
      </c>
      <c r="B32" s="12" t="s">
        <v>97</v>
      </c>
      <c r="C32" s="12" t="s">
        <v>24</v>
      </c>
      <c r="D32" s="12" t="s">
        <v>98</v>
      </c>
      <c r="E32" s="13" t="s">
        <v>86</v>
      </c>
      <c r="F32" s="14">
        <v>50</v>
      </c>
      <c r="G32" s="15">
        <v>3338.69</v>
      </c>
      <c r="H32" s="15">
        <v>0</v>
      </c>
      <c r="I32" s="15">
        <v>3760.03</v>
      </c>
      <c r="J32" s="15">
        <v>3760.03</v>
      </c>
      <c r="K32" s="15">
        <v>0</v>
      </c>
      <c r="L32" s="15">
        <v>188001.5</v>
      </c>
      <c r="M32" s="15">
        <v>188001.5</v>
      </c>
      <c r="N32" s="16">
        <v>1.3182964867496623E-2</v>
      </c>
    </row>
    <row r="33" spans="1:14" ht="26.1" customHeight="1" x14ac:dyDescent="0.2">
      <c r="A33" s="12" t="s">
        <v>99</v>
      </c>
      <c r="B33" s="12" t="s">
        <v>100</v>
      </c>
      <c r="C33" s="12" t="s">
        <v>101</v>
      </c>
      <c r="D33" s="12" t="s">
        <v>102</v>
      </c>
      <c r="E33" s="13" t="s">
        <v>103</v>
      </c>
      <c r="F33" s="14">
        <v>500</v>
      </c>
      <c r="G33" s="15">
        <v>573.04</v>
      </c>
      <c r="H33" s="15">
        <v>0</v>
      </c>
      <c r="I33" s="15">
        <v>645.35</v>
      </c>
      <c r="J33" s="15">
        <v>645.35</v>
      </c>
      <c r="K33" s="15">
        <v>0</v>
      </c>
      <c r="L33" s="15">
        <v>322675</v>
      </c>
      <c r="M33" s="15">
        <v>322675</v>
      </c>
      <c r="N33" s="16">
        <v>2.2626485366443742E-2</v>
      </c>
    </row>
    <row r="34" spans="1:14" ht="26.1" customHeight="1" x14ac:dyDescent="0.2">
      <c r="A34" s="12" t="s">
        <v>104</v>
      </c>
      <c r="B34" s="12" t="s">
        <v>105</v>
      </c>
      <c r="C34" s="12" t="s">
        <v>101</v>
      </c>
      <c r="D34" s="12" t="s">
        <v>106</v>
      </c>
      <c r="E34" s="13" t="s">
        <v>103</v>
      </c>
      <c r="F34" s="14">
        <v>500</v>
      </c>
      <c r="G34" s="15">
        <v>709.29</v>
      </c>
      <c r="H34" s="15">
        <v>0</v>
      </c>
      <c r="I34" s="15">
        <v>798.8</v>
      </c>
      <c r="J34" s="15">
        <v>798.8</v>
      </c>
      <c r="K34" s="15">
        <v>0</v>
      </c>
      <c r="L34" s="15">
        <v>399400</v>
      </c>
      <c r="M34" s="15">
        <v>399400</v>
      </c>
      <c r="N34" s="16">
        <v>2.8006564671442257E-2</v>
      </c>
    </row>
    <row r="35" spans="1:14" ht="26.1" customHeight="1" x14ac:dyDescent="0.2">
      <c r="A35" s="12" t="s">
        <v>107</v>
      </c>
      <c r="B35" s="12" t="s">
        <v>108</v>
      </c>
      <c r="C35" s="12" t="s">
        <v>101</v>
      </c>
      <c r="D35" s="12" t="s">
        <v>109</v>
      </c>
      <c r="E35" s="13" t="s">
        <v>103</v>
      </c>
      <c r="F35" s="14">
        <v>500</v>
      </c>
      <c r="G35" s="15">
        <v>730.79</v>
      </c>
      <c r="H35" s="15">
        <v>0</v>
      </c>
      <c r="I35" s="15">
        <v>823.01</v>
      </c>
      <c r="J35" s="15">
        <v>823.01</v>
      </c>
      <c r="K35" s="15">
        <v>0</v>
      </c>
      <c r="L35" s="15">
        <v>411505</v>
      </c>
      <c r="M35" s="15">
        <v>411505</v>
      </c>
      <c r="N35" s="16">
        <v>2.8855386567656099E-2</v>
      </c>
    </row>
    <row r="36" spans="1:14" ht="26.1" customHeight="1" x14ac:dyDescent="0.2">
      <c r="A36" s="12" t="s">
        <v>110</v>
      </c>
      <c r="B36" s="12" t="s">
        <v>111</v>
      </c>
      <c r="C36" s="12" t="s">
        <v>101</v>
      </c>
      <c r="D36" s="12" t="s">
        <v>112</v>
      </c>
      <c r="E36" s="13" t="s">
        <v>103</v>
      </c>
      <c r="F36" s="14">
        <v>700</v>
      </c>
      <c r="G36" s="15">
        <v>212.31</v>
      </c>
      <c r="H36" s="15">
        <v>0</v>
      </c>
      <c r="I36" s="15">
        <v>239.1</v>
      </c>
      <c r="J36" s="15">
        <v>239.1</v>
      </c>
      <c r="K36" s="15">
        <v>0</v>
      </c>
      <c r="L36" s="15">
        <v>167370</v>
      </c>
      <c r="M36" s="15">
        <v>167370</v>
      </c>
      <c r="N36" s="16">
        <v>1.1736251199447397E-2</v>
      </c>
    </row>
    <row r="37" spans="1:14" ht="26.1" customHeight="1" x14ac:dyDescent="0.2">
      <c r="A37" s="12" t="s">
        <v>113</v>
      </c>
      <c r="B37" s="12" t="s">
        <v>114</v>
      </c>
      <c r="C37" s="12" t="s">
        <v>101</v>
      </c>
      <c r="D37" s="12" t="s">
        <v>115</v>
      </c>
      <c r="E37" s="13" t="s">
        <v>103</v>
      </c>
      <c r="F37" s="14">
        <v>700</v>
      </c>
      <c r="G37" s="15">
        <v>191.97</v>
      </c>
      <c r="H37" s="15">
        <v>0</v>
      </c>
      <c r="I37" s="15">
        <v>216.19</v>
      </c>
      <c r="J37" s="15">
        <v>216.19</v>
      </c>
      <c r="K37" s="15">
        <v>0</v>
      </c>
      <c r="L37" s="15">
        <v>151333</v>
      </c>
      <c r="M37" s="15">
        <v>151333</v>
      </c>
      <c r="N37" s="16">
        <v>1.0611711195351455E-2</v>
      </c>
    </row>
    <row r="38" spans="1:14" ht="24" customHeight="1" x14ac:dyDescent="0.2">
      <c r="A38" s="12" t="s">
        <v>116</v>
      </c>
      <c r="B38" s="12" t="s">
        <v>117</v>
      </c>
      <c r="C38" s="12" t="s">
        <v>101</v>
      </c>
      <c r="D38" s="12" t="s">
        <v>118</v>
      </c>
      <c r="E38" s="13" t="s">
        <v>103</v>
      </c>
      <c r="F38" s="14">
        <v>30</v>
      </c>
      <c r="G38" s="15">
        <v>8782.7999999999993</v>
      </c>
      <c r="H38" s="15">
        <v>0</v>
      </c>
      <c r="I38" s="15">
        <v>9891.18</v>
      </c>
      <c r="J38" s="15">
        <v>9891.18</v>
      </c>
      <c r="K38" s="15">
        <v>0</v>
      </c>
      <c r="L38" s="15">
        <v>296735.40000000002</v>
      </c>
      <c r="M38" s="15">
        <v>296735.40000000002</v>
      </c>
      <c r="N38" s="16">
        <v>2.0807559264913084E-2</v>
      </c>
    </row>
    <row r="39" spans="1:14" ht="24" customHeight="1" x14ac:dyDescent="0.2">
      <c r="A39" s="12" t="s">
        <v>119</v>
      </c>
      <c r="B39" s="12" t="s">
        <v>120</v>
      </c>
      <c r="C39" s="12" t="s">
        <v>101</v>
      </c>
      <c r="D39" s="12" t="s">
        <v>121</v>
      </c>
      <c r="E39" s="13" t="s">
        <v>103</v>
      </c>
      <c r="F39" s="14">
        <v>30</v>
      </c>
      <c r="G39" s="15">
        <v>4138.79</v>
      </c>
      <c r="H39" s="15">
        <v>0</v>
      </c>
      <c r="I39" s="15">
        <v>4661.1000000000004</v>
      </c>
      <c r="J39" s="15">
        <v>4661.1000000000004</v>
      </c>
      <c r="K39" s="15">
        <v>0</v>
      </c>
      <c r="L39" s="15">
        <v>139833</v>
      </c>
      <c r="M39" s="15">
        <v>139833</v>
      </c>
      <c r="N39" s="16">
        <v>9.8053128635497873E-3</v>
      </c>
    </row>
    <row r="40" spans="1:14" ht="24" customHeight="1" x14ac:dyDescent="0.2">
      <c r="A40" s="12" t="s">
        <v>122</v>
      </c>
      <c r="B40" s="12" t="s">
        <v>123</v>
      </c>
      <c r="C40" s="12" t="s">
        <v>101</v>
      </c>
      <c r="D40" s="12" t="s">
        <v>124</v>
      </c>
      <c r="E40" s="13" t="s">
        <v>103</v>
      </c>
      <c r="F40" s="14">
        <v>50</v>
      </c>
      <c r="G40" s="15">
        <v>9766.94</v>
      </c>
      <c r="H40" s="15">
        <v>0</v>
      </c>
      <c r="I40" s="15">
        <v>10999.52</v>
      </c>
      <c r="J40" s="15">
        <v>10999.52</v>
      </c>
      <c r="K40" s="15">
        <v>0</v>
      </c>
      <c r="L40" s="15">
        <v>549976</v>
      </c>
      <c r="M40" s="15">
        <v>549976</v>
      </c>
      <c r="N40" s="16">
        <v>3.8565193820082937E-2</v>
      </c>
    </row>
    <row r="41" spans="1:14" ht="24" customHeight="1" x14ac:dyDescent="0.2">
      <c r="A41" s="12" t="s">
        <v>125</v>
      </c>
      <c r="B41" s="12" t="s">
        <v>126</v>
      </c>
      <c r="C41" s="12" t="s">
        <v>101</v>
      </c>
      <c r="D41" s="12" t="s">
        <v>127</v>
      </c>
      <c r="E41" s="13" t="s">
        <v>103</v>
      </c>
      <c r="F41" s="14">
        <v>30</v>
      </c>
      <c r="G41" s="15">
        <v>19177.740000000002</v>
      </c>
      <c r="H41" s="15">
        <v>0</v>
      </c>
      <c r="I41" s="15">
        <v>21597.97</v>
      </c>
      <c r="J41" s="15">
        <v>21597.97</v>
      </c>
      <c r="K41" s="15">
        <v>0</v>
      </c>
      <c r="L41" s="15">
        <v>647939.1</v>
      </c>
      <c r="M41" s="15">
        <v>647939.1</v>
      </c>
      <c r="N41" s="16">
        <v>4.5434522552093369E-2</v>
      </c>
    </row>
    <row r="42" spans="1:14" ht="24" customHeight="1" x14ac:dyDescent="0.2">
      <c r="A42" s="12" t="s">
        <v>128</v>
      </c>
      <c r="B42" s="12" t="s">
        <v>129</v>
      </c>
      <c r="C42" s="12" t="s">
        <v>101</v>
      </c>
      <c r="D42" s="12" t="s">
        <v>130</v>
      </c>
      <c r="E42" s="13" t="s">
        <v>103</v>
      </c>
      <c r="F42" s="14">
        <v>50</v>
      </c>
      <c r="G42" s="15">
        <v>10089.24</v>
      </c>
      <c r="H42" s="15">
        <v>0</v>
      </c>
      <c r="I42" s="15">
        <v>11362.5</v>
      </c>
      <c r="J42" s="15">
        <v>11362.5</v>
      </c>
      <c r="K42" s="15">
        <v>0</v>
      </c>
      <c r="L42" s="15">
        <v>568125</v>
      </c>
      <c r="M42" s="15">
        <v>568125</v>
      </c>
      <c r="N42" s="16">
        <v>3.983783063085411E-2</v>
      </c>
    </row>
    <row r="43" spans="1:14" ht="24" customHeight="1" x14ac:dyDescent="0.2">
      <c r="A43" s="12" t="s">
        <v>131</v>
      </c>
      <c r="B43" s="12" t="s">
        <v>132</v>
      </c>
      <c r="C43" s="12" t="s">
        <v>101</v>
      </c>
      <c r="D43" s="12" t="s">
        <v>133</v>
      </c>
      <c r="E43" s="13" t="s">
        <v>103</v>
      </c>
      <c r="F43" s="14">
        <v>50</v>
      </c>
      <c r="G43" s="15">
        <v>19500.04</v>
      </c>
      <c r="H43" s="15">
        <v>0</v>
      </c>
      <c r="I43" s="15">
        <v>21960.94</v>
      </c>
      <c r="J43" s="15">
        <v>21960.94</v>
      </c>
      <c r="K43" s="15">
        <v>0</v>
      </c>
      <c r="L43" s="15">
        <v>1098047</v>
      </c>
      <c r="M43" s="15">
        <v>1098047</v>
      </c>
      <c r="N43" s="16">
        <v>7.6996806003463078E-2</v>
      </c>
    </row>
    <row r="44" spans="1:14" ht="24" customHeight="1" x14ac:dyDescent="0.2">
      <c r="A44" s="12" t="s">
        <v>134</v>
      </c>
      <c r="B44" s="12" t="s">
        <v>135</v>
      </c>
      <c r="C44" s="12" t="s">
        <v>101</v>
      </c>
      <c r="D44" s="12" t="s">
        <v>136</v>
      </c>
      <c r="E44" s="13" t="s">
        <v>103</v>
      </c>
      <c r="F44" s="14">
        <v>10</v>
      </c>
      <c r="G44" s="15">
        <v>55967.8</v>
      </c>
      <c r="H44" s="15">
        <v>0</v>
      </c>
      <c r="I44" s="15">
        <v>63030.93</v>
      </c>
      <c r="J44" s="15">
        <v>63030.93</v>
      </c>
      <c r="K44" s="15">
        <v>0</v>
      </c>
      <c r="L44" s="15">
        <v>630309.30000000005</v>
      </c>
      <c r="M44" s="15">
        <v>630309.30000000005</v>
      </c>
      <c r="N44" s="16">
        <v>4.4198292872963188E-2</v>
      </c>
    </row>
    <row r="45" spans="1:14" ht="24" customHeight="1" x14ac:dyDescent="0.2">
      <c r="A45" s="12" t="s">
        <v>137</v>
      </c>
      <c r="B45" s="12" t="s">
        <v>138</v>
      </c>
      <c r="C45" s="12" t="s">
        <v>101</v>
      </c>
      <c r="D45" s="12" t="s">
        <v>139</v>
      </c>
      <c r="E45" s="13" t="s">
        <v>103</v>
      </c>
      <c r="F45" s="14">
        <v>10</v>
      </c>
      <c r="G45" s="15">
        <v>35068.46</v>
      </c>
      <c r="H45" s="15">
        <v>0</v>
      </c>
      <c r="I45" s="15">
        <v>39494.089999999997</v>
      </c>
      <c r="J45" s="15">
        <v>39494.089999999997</v>
      </c>
      <c r="K45" s="15">
        <v>0</v>
      </c>
      <c r="L45" s="15">
        <v>394940.9</v>
      </c>
      <c r="M45" s="15">
        <v>394940.9</v>
      </c>
      <c r="N45" s="16">
        <v>2.7693885471326011E-2</v>
      </c>
    </row>
    <row r="46" spans="1:14" ht="24" customHeight="1" x14ac:dyDescent="0.2">
      <c r="A46" s="12" t="s">
        <v>140</v>
      </c>
      <c r="B46" s="12" t="s">
        <v>141</v>
      </c>
      <c r="C46" s="12" t="s">
        <v>101</v>
      </c>
      <c r="D46" s="12" t="s">
        <v>142</v>
      </c>
      <c r="E46" s="13" t="s">
        <v>103</v>
      </c>
      <c r="F46" s="14">
        <v>10</v>
      </c>
      <c r="G46" s="15">
        <v>27807.52</v>
      </c>
      <c r="H46" s="15">
        <v>0</v>
      </c>
      <c r="I46" s="15">
        <v>31316.82</v>
      </c>
      <c r="J46" s="15">
        <v>31316.82</v>
      </c>
      <c r="K46" s="15">
        <v>0</v>
      </c>
      <c r="L46" s="15">
        <v>313168.2</v>
      </c>
      <c r="M46" s="15">
        <v>313168.2</v>
      </c>
      <c r="N46" s="16">
        <v>2.1959853395941819E-2</v>
      </c>
    </row>
    <row r="47" spans="1:14" ht="24" customHeight="1" x14ac:dyDescent="0.2">
      <c r="A47" s="12" t="s">
        <v>143</v>
      </c>
      <c r="B47" s="12" t="s">
        <v>144</v>
      </c>
      <c r="C47" s="12" t="s">
        <v>101</v>
      </c>
      <c r="D47" s="12" t="s">
        <v>145</v>
      </c>
      <c r="E47" s="13" t="s">
        <v>103</v>
      </c>
      <c r="F47" s="14">
        <v>30</v>
      </c>
      <c r="G47" s="15">
        <v>6836.7</v>
      </c>
      <c r="H47" s="15">
        <v>0</v>
      </c>
      <c r="I47" s="15">
        <v>7699.49</v>
      </c>
      <c r="J47" s="15">
        <v>7699.49</v>
      </c>
      <c r="K47" s="15">
        <v>0</v>
      </c>
      <c r="L47" s="15">
        <v>230984.7</v>
      </c>
      <c r="M47" s="15">
        <v>230984.7</v>
      </c>
      <c r="N47" s="16">
        <v>1.6197015369713789E-2</v>
      </c>
    </row>
    <row r="48" spans="1:14" ht="24" customHeight="1" x14ac:dyDescent="0.2">
      <c r="A48" s="12" t="s">
        <v>146</v>
      </c>
      <c r="B48" s="12" t="s">
        <v>147</v>
      </c>
      <c r="C48" s="12" t="s">
        <v>101</v>
      </c>
      <c r="D48" s="12" t="s">
        <v>148</v>
      </c>
      <c r="E48" s="13" t="s">
        <v>103</v>
      </c>
      <c r="F48" s="14">
        <v>30</v>
      </c>
      <c r="G48" s="15">
        <v>7708.85</v>
      </c>
      <c r="H48" s="15">
        <v>0</v>
      </c>
      <c r="I48" s="15">
        <v>8681.7000000000007</v>
      </c>
      <c r="J48" s="15">
        <v>8681.7000000000007</v>
      </c>
      <c r="K48" s="15">
        <v>0</v>
      </c>
      <c r="L48" s="15">
        <v>260451</v>
      </c>
      <c r="M48" s="15">
        <v>260451</v>
      </c>
      <c r="N48" s="16">
        <v>1.8263239297050093E-2</v>
      </c>
    </row>
    <row r="49" spans="1:14" ht="24" customHeight="1" x14ac:dyDescent="0.2">
      <c r="A49" s="12" t="s">
        <v>149</v>
      </c>
      <c r="B49" s="12" t="s">
        <v>150</v>
      </c>
      <c r="C49" s="12" t="s">
        <v>101</v>
      </c>
      <c r="D49" s="12" t="s">
        <v>151</v>
      </c>
      <c r="E49" s="13" t="s">
        <v>103</v>
      </c>
      <c r="F49" s="14">
        <v>30</v>
      </c>
      <c r="G49" s="15">
        <v>4146.74</v>
      </c>
      <c r="H49" s="15">
        <v>0</v>
      </c>
      <c r="I49" s="15">
        <v>4670.05</v>
      </c>
      <c r="J49" s="15">
        <v>4670.05</v>
      </c>
      <c r="K49" s="15">
        <v>0</v>
      </c>
      <c r="L49" s="15">
        <v>140101.5</v>
      </c>
      <c r="M49" s="15">
        <v>140101.5</v>
      </c>
      <c r="N49" s="16">
        <v>9.824140511557505E-3</v>
      </c>
    </row>
    <row r="50" spans="1:14" ht="24" customHeight="1" x14ac:dyDescent="0.2">
      <c r="A50" s="12" t="s">
        <v>152</v>
      </c>
      <c r="B50" s="12" t="s">
        <v>153</v>
      </c>
      <c r="C50" s="12" t="s">
        <v>101</v>
      </c>
      <c r="D50" s="12" t="s">
        <v>154</v>
      </c>
      <c r="E50" s="13" t="s">
        <v>103</v>
      </c>
      <c r="F50" s="14">
        <v>30</v>
      </c>
      <c r="G50" s="15">
        <v>4596.9399999999996</v>
      </c>
      <c r="H50" s="15">
        <v>0</v>
      </c>
      <c r="I50" s="15">
        <v>5177.07</v>
      </c>
      <c r="J50" s="15">
        <v>5177.07</v>
      </c>
      <c r="K50" s="15">
        <v>0</v>
      </c>
      <c r="L50" s="15">
        <v>155312.1</v>
      </c>
      <c r="M50" s="15">
        <v>155312.1</v>
      </c>
      <c r="N50" s="16">
        <v>1.0890732030314237E-2</v>
      </c>
    </row>
    <row r="51" spans="1:14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 t="s">
        <v>155</v>
      </c>
      <c r="K51" s="50" t="s">
        <v>189</v>
      </c>
      <c r="L51" s="51">
        <v>13827172.199999999</v>
      </c>
      <c r="M51" s="51">
        <v>13710691.199999999</v>
      </c>
      <c r="N51" s="19"/>
    </row>
    <row r="52" spans="1:14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x14ac:dyDescent="0.2">
      <c r="A53" s="60"/>
      <c r="B53" s="60"/>
      <c r="C53" s="60"/>
      <c r="D53" s="20"/>
      <c r="E53" s="19"/>
      <c r="F53" s="19"/>
      <c r="G53" s="19"/>
      <c r="H53" s="19"/>
      <c r="I53" s="19"/>
      <c r="J53" s="53" t="s">
        <v>156</v>
      </c>
      <c r="K53" s="60"/>
      <c r="L53" s="61">
        <v>11761265.6</v>
      </c>
      <c r="M53" s="60"/>
      <c r="N53" s="60"/>
    </row>
    <row r="54" spans="1:14" x14ac:dyDescent="0.2">
      <c r="A54" s="60"/>
      <c r="B54" s="60"/>
      <c r="C54" s="60"/>
      <c r="D54" s="20"/>
      <c r="E54" s="19"/>
      <c r="F54" s="19"/>
      <c r="G54" s="19"/>
      <c r="H54" s="19"/>
      <c r="I54" s="19"/>
      <c r="J54" s="53" t="s">
        <v>157</v>
      </c>
      <c r="K54" s="60"/>
      <c r="L54" s="61">
        <v>1949425.6</v>
      </c>
      <c r="M54" s="60"/>
      <c r="N54" s="60"/>
    </row>
    <row r="55" spans="1:14" x14ac:dyDescent="0.2">
      <c r="A55" s="60"/>
      <c r="B55" s="60"/>
      <c r="C55" s="60"/>
      <c r="D55" s="37" t="s">
        <v>160</v>
      </c>
      <c r="E55" s="19"/>
      <c r="F55" s="19"/>
      <c r="G55" s="19"/>
      <c r="H55" s="19"/>
      <c r="I55" s="19"/>
      <c r="J55" s="53" t="s">
        <v>158</v>
      </c>
      <c r="K55" s="60"/>
      <c r="L55" s="61">
        <v>13710691.199999999</v>
      </c>
      <c r="M55" s="60"/>
      <c r="N55" s="60"/>
    </row>
    <row r="56" spans="1:14" ht="60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12" customHeight="1" x14ac:dyDescent="0.2"/>
  </sheetData>
  <mergeCells count="26">
    <mergeCell ref="A55:C55"/>
    <mergeCell ref="J55:K55"/>
    <mergeCell ref="L55:N55"/>
    <mergeCell ref="A53:C53"/>
    <mergeCell ref="J53:K53"/>
    <mergeCell ref="L53:N53"/>
    <mergeCell ref="A54:C54"/>
    <mergeCell ref="J54:K54"/>
    <mergeCell ref="L54:N54"/>
    <mergeCell ref="A3:N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N4:N5"/>
    <mergeCell ref="E1:G1"/>
    <mergeCell ref="H1:J1"/>
    <mergeCell ref="K1:N1"/>
    <mergeCell ref="E2:G2"/>
    <mergeCell ref="H2:J2"/>
    <mergeCell ref="K2:N2"/>
  </mergeCells>
  <pageMargins left="0.5" right="0.5" top="1" bottom="1" header="0.31406250000000002" footer="0.5"/>
  <pageSetup paperSize="9" scale="66" fitToHeight="0" orientation="landscape" r:id="rId1"/>
  <headerFooter>
    <oddHeader xml:space="preserve">&amp;L &amp;CPREFEITURA MUNICIPAL DE ITATINGA - ESTADO DE SÃO PAULO
CNPJ: 46.634.127/0001-63 
Rua Nove de Julho, 304, Centro.
DEPARTAMENTO DE ENGENHARIA </oddHeader>
    <oddFooter xml:space="preserve">&amp;L &amp;C  Itatinga  / SP
engenharia@itatinga.sp.gov.br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Layout" topLeftCell="A10" zoomScaleNormal="100" workbookViewId="0">
      <selection activeCell="I8" sqref="I8:I9"/>
    </sheetView>
  </sheetViews>
  <sheetFormatPr defaultRowHeight="14.25" x14ac:dyDescent="0.2"/>
  <cols>
    <col min="1" max="3" width="10" bestFit="1" customWidth="1"/>
    <col min="4" max="4" width="60" bestFit="1" customWidth="1"/>
    <col min="5" max="5" width="10.375" customWidth="1"/>
    <col min="6" max="14" width="10" bestFit="1" customWidth="1"/>
  </cols>
  <sheetData>
    <row r="1" spans="1:14" ht="15" x14ac:dyDescent="0.2">
      <c r="A1" s="1"/>
      <c r="B1" s="1"/>
      <c r="C1" s="1"/>
      <c r="D1" s="1" t="s">
        <v>0</v>
      </c>
      <c r="E1" s="52" t="s">
        <v>1</v>
      </c>
      <c r="F1" s="52"/>
      <c r="G1" s="52"/>
      <c r="H1" s="52" t="s">
        <v>2</v>
      </c>
      <c r="I1" s="52"/>
      <c r="J1" s="52"/>
      <c r="K1" s="52" t="s">
        <v>3</v>
      </c>
      <c r="L1" s="52"/>
      <c r="M1" s="52"/>
      <c r="N1" s="52"/>
    </row>
    <row r="2" spans="1:14" ht="80.099999999999994" customHeight="1" x14ac:dyDescent="0.2">
      <c r="A2" s="17"/>
      <c r="B2" s="17"/>
      <c r="C2" s="17"/>
      <c r="D2" s="17" t="s">
        <v>4</v>
      </c>
      <c r="E2" s="53" t="s">
        <v>5</v>
      </c>
      <c r="F2" s="53"/>
      <c r="G2" s="53"/>
      <c r="H2" s="54" t="s">
        <v>159</v>
      </c>
      <c r="I2" s="53"/>
      <c r="J2" s="53"/>
      <c r="K2" s="53" t="s">
        <v>6</v>
      </c>
      <c r="L2" s="53"/>
      <c r="M2" s="53"/>
      <c r="N2" s="53"/>
    </row>
    <row r="3" spans="1:14" ht="15" x14ac:dyDescent="0.25">
      <c r="A3" s="63" t="s">
        <v>188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4" ht="15" x14ac:dyDescent="0.25">
      <c r="A4" s="22"/>
    </row>
    <row r="5" spans="1:14" ht="15" x14ac:dyDescent="0.25">
      <c r="A5" s="22"/>
      <c r="D5" s="64" t="s">
        <v>161</v>
      </c>
      <c r="E5" s="64"/>
      <c r="F5" s="65" t="s">
        <v>162</v>
      </c>
      <c r="G5" s="65"/>
      <c r="H5" s="65"/>
    </row>
    <row r="6" spans="1:14" ht="24" x14ac:dyDescent="0.25">
      <c r="A6" s="22"/>
      <c r="D6" s="23" t="s">
        <v>163</v>
      </c>
      <c r="E6" s="24" t="s">
        <v>164</v>
      </c>
      <c r="F6" s="25" t="s">
        <v>165</v>
      </c>
      <c r="G6" s="25" t="s">
        <v>166</v>
      </c>
      <c r="H6" s="25" t="s">
        <v>167</v>
      </c>
    </row>
    <row r="7" spans="1:14" ht="15" x14ac:dyDescent="0.25">
      <c r="A7" s="22"/>
      <c r="D7" s="26" t="s">
        <v>168</v>
      </c>
      <c r="E7" s="27">
        <v>0.03</v>
      </c>
      <c r="F7" s="28">
        <v>0.03</v>
      </c>
      <c r="G7" s="28">
        <v>0.04</v>
      </c>
      <c r="H7" s="28">
        <v>5.5E-2</v>
      </c>
    </row>
    <row r="8" spans="1:14" ht="15" x14ac:dyDescent="0.25">
      <c r="A8" s="22"/>
      <c r="D8" s="26" t="s">
        <v>169</v>
      </c>
      <c r="E8" s="27">
        <v>6.1600000000000002E-2</v>
      </c>
      <c r="F8" s="28">
        <v>6.1600000000000002E-2</v>
      </c>
      <c r="G8" s="28">
        <v>7.3999999999999996E-2</v>
      </c>
      <c r="H8" s="28">
        <v>8.9599999999999999E-2</v>
      </c>
    </row>
    <row r="9" spans="1:14" ht="15" x14ac:dyDescent="0.25">
      <c r="A9" s="22"/>
      <c r="D9" s="26" t="s">
        <v>170</v>
      </c>
      <c r="E9" s="27">
        <v>5.8999999999999999E-3</v>
      </c>
      <c r="F9" s="28">
        <v>5.8999999999999999E-3</v>
      </c>
      <c r="G9" s="28">
        <v>1.23E-2</v>
      </c>
      <c r="H9" s="28">
        <v>1.3899999999999999E-2</v>
      </c>
    </row>
    <row r="10" spans="1:14" ht="15" x14ac:dyDescent="0.25">
      <c r="A10" s="22"/>
      <c r="D10" s="26" t="s">
        <v>171</v>
      </c>
      <c r="E10" s="27">
        <v>8.0000000000000002E-3</v>
      </c>
      <c r="F10" s="28">
        <v>8.0000000000000002E-3</v>
      </c>
      <c r="G10" s="28">
        <v>8.0000000000000002E-3</v>
      </c>
      <c r="H10" s="28">
        <v>0.01</v>
      </c>
    </row>
    <row r="11" spans="1:14" ht="15" x14ac:dyDescent="0.25">
      <c r="A11" s="22"/>
      <c r="D11" s="26" t="s">
        <v>172</v>
      </c>
      <c r="E11" s="27">
        <v>9.7000000000000003E-3</v>
      </c>
      <c r="F11" s="28">
        <v>9.7000000000000003E-3</v>
      </c>
      <c r="G11" s="28">
        <v>1.2699999999999999E-2</v>
      </c>
      <c r="H11" s="28">
        <v>1.2699999999999999E-2</v>
      </c>
    </row>
    <row r="12" spans="1:14" ht="15" x14ac:dyDescent="0.25">
      <c r="A12" s="22"/>
      <c r="D12" s="29" t="s">
        <v>173</v>
      </c>
      <c r="E12" s="30">
        <f>E13+E14+E15+E16</f>
        <v>0.1065</v>
      </c>
      <c r="F12" s="62" t="s">
        <v>174</v>
      </c>
      <c r="G12" s="66"/>
      <c r="H12" s="66"/>
    </row>
    <row r="13" spans="1:14" ht="15" x14ac:dyDescent="0.25">
      <c r="A13" s="22"/>
      <c r="D13" s="29" t="s">
        <v>175</v>
      </c>
      <c r="E13" s="31">
        <v>6.4999999999999997E-3</v>
      </c>
      <c r="F13" s="66"/>
      <c r="G13" s="66"/>
      <c r="H13" s="66"/>
    </row>
    <row r="14" spans="1:14" ht="15" x14ac:dyDescent="0.25">
      <c r="A14" s="22"/>
      <c r="D14" s="29" t="s">
        <v>176</v>
      </c>
      <c r="E14" s="31">
        <v>0.03</v>
      </c>
      <c r="F14" s="66"/>
      <c r="G14" s="66"/>
      <c r="H14" s="66"/>
    </row>
    <row r="15" spans="1:14" ht="15" x14ac:dyDescent="0.25">
      <c r="A15" s="22"/>
      <c r="D15" s="29" t="s">
        <v>177</v>
      </c>
      <c r="E15" s="31">
        <v>0.05</v>
      </c>
      <c r="F15" s="62" t="s">
        <v>178</v>
      </c>
      <c r="G15" s="62"/>
      <c r="H15" s="62"/>
    </row>
    <row r="16" spans="1:14" ht="15" x14ac:dyDescent="0.25">
      <c r="A16" s="22"/>
      <c r="D16" s="29" t="s">
        <v>179</v>
      </c>
      <c r="E16" s="32">
        <v>0.02</v>
      </c>
      <c r="F16" s="62" t="s">
        <v>180</v>
      </c>
      <c r="G16" s="62"/>
      <c r="H16" s="62"/>
    </row>
    <row r="17" spans="1:13" ht="15" x14ac:dyDescent="0.25">
      <c r="A17" s="22"/>
      <c r="D17" s="23" t="s">
        <v>181</v>
      </c>
      <c r="E17" s="33">
        <f>(((1+E7+E10+E11)*(1+E9)*(1+E8))/(1-E12))-1</f>
        <v>0.25215503759149449</v>
      </c>
      <c r="F17" s="28">
        <v>0.22950000000000001</v>
      </c>
      <c r="G17" s="28">
        <v>0.24790000000000001</v>
      </c>
      <c r="H17" s="28">
        <v>0.27800000000000002</v>
      </c>
    </row>
    <row r="18" spans="1:13" ht="15" x14ac:dyDescent="0.25">
      <c r="A18" s="22"/>
      <c r="D18" s="34" t="s">
        <v>182</v>
      </c>
      <c r="E18" s="33"/>
      <c r="F18" s="28"/>
      <c r="G18" s="28"/>
      <c r="H18" s="28"/>
    </row>
    <row r="19" spans="1:13" ht="15" x14ac:dyDescent="0.25">
      <c r="A19" s="22"/>
      <c r="D19" s="70" t="s">
        <v>183</v>
      </c>
      <c r="E19" s="70"/>
      <c r="F19" s="62">
        <v>0.2034</v>
      </c>
      <c r="G19" s="62">
        <v>0.22120000000000001</v>
      </c>
      <c r="H19" s="62">
        <v>0.25</v>
      </c>
    </row>
    <row r="20" spans="1:13" ht="15" x14ac:dyDescent="0.25">
      <c r="A20" s="22"/>
      <c r="D20" s="70"/>
      <c r="E20" s="70"/>
      <c r="F20" s="62"/>
      <c r="G20" s="62"/>
      <c r="H20" s="62"/>
    </row>
    <row r="21" spans="1:13" ht="15" x14ac:dyDescent="0.25">
      <c r="A21" s="22"/>
      <c r="D21" s="71" t="s">
        <v>184</v>
      </c>
      <c r="E21" s="71"/>
      <c r="F21" s="71"/>
      <c r="G21" s="71"/>
      <c r="H21" s="71"/>
    </row>
    <row r="22" spans="1:13" ht="65.25" customHeight="1" x14ac:dyDescent="0.25">
      <c r="A22" s="22"/>
      <c r="D22" s="72"/>
      <c r="E22" s="73"/>
      <c r="F22" s="73"/>
      <c r="G22" s="73"/>
      <c r="H22" s="74"/>
    </row>
    <row r="23" spans="1:13" ht="15" x14ac:dyDescent="0.25">
      <c r="A23" s="22"/>
    </row>
    <row r="24" spans="1:13" ht="15" x14ac:dyDescent="0.25">
      <c r="A24" s="22"/>
    </row>
    <row r="25" spans="1:13" x14ac:dyDescent="0.2">
      <c r="A25" s="67"/>
      <c r="B25" s="67"/>
      <c r="C25" s="67"/>
      <c r="D25" s="36" t="str">
        <f>'Orçamento Sintético'!$D$55</f>
        <v>Itatinga, 11 de agosto de 2025</v>
      </c>
      <c r="E25" s="35"/>
      <c r="F25" s="35"/>
      <c r="G25" s="35"/>
      <c r="H25" s="35"/>
      <c r="I25" s="68"/>
      <c r="J25" s="67"/>
      <c r="K25" s="69"/>
      <c r="L25" s="67"/>
      <c r="M25" s="67"/>
    </row>
  </sheetData>
  <mergeCells count="21">
    <mergeCell ref="A25:C25"/>
    <mergeCell ref="I25:J25"/>
    <mergeCell ref="K25:M25"/>
    <mergeCell ref="D19:E20"/>
    <mergeCell ref="F19:F20"/>
    <mergeCell ref="G19:G20"/>
    <mergeCell ref="H19:H20"/>
    <mergeCell ref="D21:H21"/>
    <mergeCell ref="D22:H22"/>
    <mergeCell ref="F16:H16"/>
    <mergeCell ref="E1:G1"/>
    <mergeCell ref="H1:J1"/>
    <mergeCell ref="K1:N1"/>
    <mergeCell ref="E2:G2"/>
    <mergeCell ref="H2:J2"/>
    <mergeCell ref="K2:N2"/>
    <mergeCell ref="A3:M3"/>
    <mergeCell ref="D5:E5"/>
    <mergeCell ref="F5:H5"/>
    <mergeCell ref="F12:H14"/>
    <mergeCell ref="F15:H15"/>
  </mergeCells>
  <pageMargins left="0.5" right="0.5" top="1" bottom="1" header="0.31406250000000002" footer="0.5"/>
  <pageSetup paperSize="9" scale="65" fitToHeight="0" orientation="landscape" r:id="rId1"/>
  <headerFooter>
    <oddHeader xml:space="preserve">&amp;L &amp;CPREFEITURA MUNICIPAL DE ITATINGA - ESTADO DE SÃO PAULO
CNPJ: 46.634.127/0001-63 
Rua Nove de Julho, 304, Centro.
DEPARTAMENTO DE ENGENHARIA </oddHeader>
    <oddFooter xml:space="preserve">&amp;L &amp;C  Itatinga  / SP
engenharia@itatinga.sp.gov.br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WhiteSpace="0" view="pageLayout" zoomScaleNormal="100" workbookViewId="0">
      <selection activeCell="M11" sqref="M11"/>
    </sheetView>
  </sheetViews>
  <sheetFormatPr defaultRowHeight="14.25" x14ac:dyDescent="0.2"/>
  <cols>
    <col min="1" max="3" width="10" bestFit="1" customWidth="1"/>
    <col min="4" max="4" width="60" bestFit="1" customWidth="1"/>
    <col min="5" max="5" width="10.375" customWidth="1"/>
    <col min="6" max="14" width="10" bestFit="1" customWidth="1"/>
  </cols>
  <sheetData>
    <row r="1" spans="1:14" ht="15" x14ac:dyDescent="0.2">
      <c r="A1" s="1"/>
      <c r="B1" s="1"/>
      <c r="C1" s="1"/>
      <c r="D1" s="1" t="s">
        <v>0</v>
      </c>
      <c r="E1" s="52" t="s">
        <v>1</v>
      </c>
      <c r="F1" s="52"/>
      <c r="G1" s="52"/>
      <c r="H1" s="52" t="s">
        <v>2</v>
      </c>
      <c r="I1" s="52"/>
      <c r="J1" s="52"/>
      <c r="K1" s="52" t="s">
        <v>3</v>
      </c>
      <c r="L1" s="52"/>
      <c r="M1" s="52"/>
      <c r="N1" s="52"/>
    </row>
    <row r="2" spans="1:14" ht="80.099999999999994" customHeight="1" x14ac:dyDescent="0.2">
      <c r="A2" s="17"/>
      <c r="B2" s="17"/>
      <c r="C2" s="17"/>
      <c r="D2" s="17" t="s">
        <v>4</v>
      </c>
      <c r="E2" s="53" t="s">
        <v>5</v>
      </c>
      <c r="F2" s="53"/>
      <c r="G2" s="53"/>
      <c r="H2" s="54" t="s">
        <v>159</v>
      </c>
      <c r="I2" s="53"/>
      <c r="J2" s="53"/>
      <c r="K2" s="53" t="s">
        <v>6</v>
      </c>
      <c r="L2" s="53"/>
      <c r="M2" s="53"/>
      <c r="N2" s="53"/>
    </row>
    <row r="3" spans="1:14" ht="15" x14ac:dyDescent="0.25">
      <c r="A3" s="63" t="s">
        <v>188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4" ht="15" x14ac:dyDescent="0.25">
      <c r="A4" s="22"/>
    </row>
    <row r="5" spans="1:14" ht="15.75" thickBot="1" x14ac:dyDescent="0.3">
      <c r="A5" s="22"/>
      <c r="D5" s="75" t="s">
        <v>185</v>
      </c>
      <c r="E5" s="76"/>
      <c r="F5" s="65" t="s">
        <v>162</v>
      </c>
      <c r="G5" s="65"/>
      <c r="H5" s="65"/>
    </row>
    <row r="6" spans="1:14" ht="24" x14ac:dyDescent="0.25">
      <c r="A6" s="22"/>
      <c r="D6" s="38" t="s">
        <v>163</v>
      </c>
      <c r="E6" s="39" t="s">
        <v>164</v>
      </c>
      <c r="F6" s="25" t="s">
        <v>165</v>
      </c>
      <c r="G6" s="25" t="s">
        <v>166</v>
      </c>
      <c r="H6" s="25" t="s">
        <v>167</v>
      </c>
    </row>
    <row r="7" spans="1:14" ht="15" x14ac:dyDescent="0.25">
      <c r="A7" s="22"/>
      <c r="D7" s="40" t="s">
        <v>168</v>
      </c>
      <c r="E7" s="41">
        <v>1.4999999999999999E-2</v>
      </c>
      <c r="F7" s="28">
        <v>1.4999999999999999E-2</v>
      </c>
      <c r="G7" s="28">
        <v>3.4500000000000003E-2</v>
      </c>
      <c r="H7" s="28">
        <v>4.4900000000000002E-2</v>
      </c>
    </row>
    <row r="8" spans="1:14" ht="15" x14ac:dyDescent="0.25">
      <c r="A8" s="22"/>
      <c r="D8" s="40" t="s">
        <v>169</v>
      </c>
      <c r="E8" s="41">
        <v>5.11E-2</v>
      </c>
      <c r="F8" s="28">
        <v>3.5000000000000003E-2</v>
      </c>
      <c r="G8" s="28">
        <v>5.11E-2</v>
      </c>
      <c r="H8" s="28">
        <v>6.2199999999999998E-2</v>
      </c>
    </row>
    <row r="9" spans="1:14" ht="15" x14ac:dyDescent="0.25">
      <c r="A9" s="22"/>
      <c r="D9" s="40" t="s">
        <v>170</v>
      </c>
      <c r="E9" s="41">
        <v>8.5000000000000006E-3</v>
      </c>
      <c r="F9" s="28">
        <v>8.5000000000000006E-3</v>
      </c>
      <c r="G9" s="28">
        <v>8.5000000000000006E-3</v>
      </c>
      <c r="H9" s="28">
        <v>1.11E-2</v>
      </c>
    </row>
    <row r="10" spans="1:14" ht="15" x14ac:dyDescent="0.25">
      <c r="A10" s="22"/>
      <c r="D10" s="40" t="s">
        <v>171</v>
      </c>
      <c r="E10" s="41">
        <v>3.0000000000000001E-3</v>
      </c>
      <c r="F10" s="28">
        <v>3.0000000000000001E-3</v>
      </c>
      <c r="G10" s="28">
        <v>4.7999999999999996E-3</v>
      </c>
      <c r="H10" s="28">
        <v>8.2000000000000007E-3</v>
      </c>
    </row>
    <row r="11" spans="1:14" ht="15" x14ac:dyDescent="0.25">
      <c r="A11" s="22"/>
      <c r="D11" s="40" t="s">
        <v>172</v>
      </c>
      <c r="E11" s="41">
        <v>5.5999999999999999E-3</v>
      </c>
      <c r="F11" s="28">
        <v>5.5999999999999999E-3</v>
      </c>
      <c r="G11" s="28">
        <v>8.5000000000000006E-3</v>
      </c>
      <c r="H11" s="28">
        <v>8.8999999999999999E-3</v>
      </c>
    </row>
    <row r="12" spans="1:14" ht="15" x14ac:dyDescent="0.25">
      <c r="A12" s="22"/>
      <c r="D12" s="42" t="s">
        <v>173</v>
      </c>
      <c r="E12" s="43">
        <f>E13+E14+E15</f>
        <v>3.6499999999999998E-2</v>
      </c>
      <c r="F12" s="77" t="s">
        <v>174</v>
      </c>
      <c r="G12" s="78"/>
      <c r="H12" s="79"/>
    </row>
    <row r="13" spans="1:14" ht="15" x14ac:dyDescent="0.25">
      <c r="A13" s="22"/>
      <c r="D13" s="42" t="s">
        <v>175</v>
      </c>
      <c r="E13" s="41">
        <v>6.4999999999999997E-3</v>
      </c>
      <c r="F13" s="80"/>
      <c r="G13" s="81"/>
      <c r="H13" s="82"/>
    </row>
    <row r="14" spans="1:14" ht="15" x14ac:dyDescent="0.25">
      <c r="A14" s="22"/>
      <c r="D14" s="42" t="s">
        <v>176</v>
      </c>
      <c r="E14" s="41">
        <v>0.03</v>
      </c>
      <c r="F14" s="83"/>
      <c r="G14" s="84"/>
      <c r="H14" s="85"/>
    </row>
    <row r="15" spans="1:14" ht="15" x14ac:dyDescent="0.25">
      <c r="A15" s="22"/>
      <c r="D15" s="42" t="s">
        <v>186</v>
      </c>
      <c r="E15" s="41">
        <v>0</v>
      </c>
      <c r="F15" s="62" t="s">
        <v>178</v>
      </c>
      <c r="G15" s="62"/>
      <c r="H15" s="62"/>
    </row>
    <row r="16" spans="1:14" ht="15.75" thickBot="1" x14ac:dyDescent="0.3">
      <c r="A16" s="22"/>
      <c r="D16" s="44" t="s">
        <v>187</v>
      </c>
      <c r="E16" s="45">
        <f>(((1+E7+E10+E11)*(1+E9)*(1+E8))/(1-E12))-1</f>
        <v>0.12615584915412525</v>
      </c>
      <c r="F16" s="46">
        <v>0.111</v>
      </c>
      <c r="G16" s="28">
        <v>0.14019999999999999</v>
      </c>
      <c r="H16" s="28">
        <v>0.16800000000000001</v>
      </c>
    </row>
    <row r="17" spans="1:13" ht="15" x14ac:dyDescent="0.25">
      <c r="A17" s="22"/>
      <c r="D17" s="47" t="s">
        <v>182</v>
      </c>
      <c r="E17" s="48"/>
      <c r="F17" s="49"/>
      <c r="G17" s="49"/>
      <c r="H17" s="49"/>
    </row>
    <row r="18" spans="1:13" ht="15" x14ac:dyDescent="0.25">
      <c r="A18" s="22"/>
    </row>
    <row r="19" spans="1:13" ht="15" x14ac:dyDescent="0.25">
      <c r="A19" s="22"/>
    </row>
    <row r="20" spans="1:13" x14ac:dyDescent="0.2">
      <c r="A20" s="67"/>
      <c r="B20" s="67"/>
      <c r="C20" s="67"/>
      <c r="D20" s="36" t="str">
        <f>'Orçamento Sintético'!$D$55</f>
        <v>Itatinga, 11 de agosto de 2025</v>
      </c>
      <c r="E20" s="35"/>
      <c r="F20" s="35"/>
      <c r="G20" s="35"/>
      <c r="H20" s="35"/>
      <c r="I20" s="68"/>
      <c r="J20" s="67"/>
      <c r="K20" s="69"/>
      <c r="L20" s="67"/>
      <c r="M20" s="67"/>
    </row>
  </sheetData>
  <mergeCells count="14">
    <mergeCell ref="A20:C20"/>
    <mergeCell ref="I20:J20"/>
    <mergeCell ref="K20:M20"/>
    <mergeCell ref="D5:E5"/>
    <mergeCell ref="F5:H5"/>
    <mergeCell ref="F12:H14"/>
    <mergeCell ref="F15:H15"/>
    <mergeCell ref="A3:M3"/>
    <mergeCell ref="E1:G1"/>
    <mergeCell ref="H1:J1"/>
    <mergeCell ref="K1:N1"/>
    <mergeCell ref="E2:G2"/>
    <mergeCell ref="H2:J2"/>
    <mergeCell ref="K2:N2"/>
  </mergeCells>
  <pageMargins left="0.5" right="0.5" top="1" bottom="1" header="0.31406250000000002" footer="0.5"/>
  <pageSetup paperSize="9" scale="65" fitToHeight="0" orientation="landscape" r:id="rId1"/>
  <headerFooter>
    <oddHeader xml:space="preserve">&amp;L &amp;CPREFEITURA MUNICIPAL DE ITATINGA - ESTADO DE SÃO PAULO
CNPJ: 46.634.127/0001-63 
Rua Nove de Julho, 304, Centro.
DEPARTAMENTO DE ENGENHARIA </oddHeader>
    <oddFooter xml:space="preserve">&amp;L &amp;C  Itatinga  / SP
engenharia@itatinga.sp.gov.br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 Sintético</vt:lpstr>
      <vt:lpstr>BDI - Serviços</vt:lpstr>
      <vt:lpstr>BDI - Fornc. Material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Licitacao01</cp:lastModifiedBy>
  <cp:revision>0</cp:revision>
  <dcterms:created xsi:type="dcterms:W3CDTF">2025-08-11T16:46:42Z</dcterms:created>
  <dcterms:modified xsi:type="dcterms:W3CDTF">2025-10-14T13:20:28Z</dcterms:modified>
</cp:coreProperties>
</file>